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7860"/>
  </bookViews>
  <sheets>
    <sheet name="Consultas_2000-2015" sheetId="1" r:id="rId1"/>
    <sheet name="consultas_externas" sheetId="3" r:id="rId2"/>
    <sheet name="consultas_guardias" sheetId="4" r:id="rId3"/>
  </sheets>
  <definedNames>
    <definedName name="_xlnm.Print_Area" localSheetId="0">'Consultas_2000-2015'!$A$4:$D$15</definedName>
  </definedNames>
  <calcPr calcId="145621"/>
</workbook>
</file>

<file path=xl/calcChain.xml><?xml version="1.0" encoding="utf-8"?>
<calcChain xmlns="http://schemas.openxmlformats.org/spreadsheetml/2006/main">
  <c r="H30" i="4" l="1"/>
  <c r="H26" i="4"/>
  <c r="H24" i="4"/>
  <c r="H21" i="4"/>
  <c r="H28" i="4"/>
  <c r="H12" i="4"/>
  <c r="H14" i="4"/>
  <c r="H15" i="4"/>
  <c r="H27" i="4"/>
  <c r="H22" i="4"/>
  <c r="G22" i="4"/>
  <c r="G30" i="4" s="1"/>
  <c r="G69" i="3" l="1"/>
  <c r="F69" i="3"/>
  <c r="E69" i="3"/>
  <c r="D69" i="3"/>
</calcChain>
</file>

<file path=xl/sharedStrings.xml><?xml version="1.0" encoding="utf-8"?>
<sst xmlns="http://schemas.openxmlformats.org/spreadsheetml/2006/main" count="219" uniqueCount="127">
  <si>
    <t>Año</t>
  </si>
  <si>
    <t>Consultas Externas Centros de Salud</t>
  </si>
  <si>
    <t>Consultas de Guardia Hospitales</t>
  </si>
  <si>
    <t xml:space="preserve"> Consultas Externas Hospitales</t>
  </si>
  <si>
    <t>Establecimiento</t>
  </si>
  <si>
    <t>Especialidad</t>
  </si>
  <si>
    <t xml:space="preserve">              </t>
  </si>
  <si>
    <t>Total Hospitales</t>
  </si>
  <si>
    <t>Total Centros de Salud Provinciales</t>
  </si>
  <si>
    <t>Total Centros de Salud Municipales</t>
  </si>
  <si>
    <t>Total Centro de Medicina Emilio Coni</t>
  </si>
  <si>
    <t>…</t>
  </si>
  <si>
    <t>Zona Metropolitana</t>
  </si>
  <si>
    <t xml:space="preserve">Hospital Central                </t>
  </si>
  <si>
    <t xml:space="preserve">Polivalente   </t>
  </si>
  <si>
    <t xml:space="preserve">Hospital Lagomaggiore           </t>
  </si>
  <si>
    <t xml:space="preserve">Hospital Carlos Pereyra         </t>
  </si>
  <si>
    <t xml:space="preserve">Psiquiátrico  </t>
  </si>
  <si>
    <t xml:space="preserve">Centros De Salud Provinciales </t>
  </si>
  <si>
    <t>Centros De Salud Municipales</t>
  </si>
  <si>
    <t xml:space="preserve">Centro De Medic.E.Coni </t>
  </si>
  <si>
    <t xml:space="preserve">Preventivo    </t>
  </si>
  <si>
    <t xml:space="preserve">Hospital Lencinas               </t>
  </si>
  <si>
    <t xml:space="preserve">Infecciosos   </t>
  </si>
  <si>
    <t>Micro Hospital.Mons.De Andrea</t>
  </si>
  <si>
    <t xml:space="preserve">Centros de Salud Provinciales  </t>
  </si>
  <si>
    <t>Centros de Salud Municipales</t>
  </si>
  <si>
    <t xml:space="preserve">Hospital  Notti </t>
  </si>
  <si>
    <t xml:space="preserve">Pediátrico    </t>
  </si>
  <si>
    <t xml:space="preserve">Hospital El Sauce               </t>
  </si>
  <si>
    <t xml:space="preserve">Hospital Luis Chrabalowski (Uspallata)        </t>
  </si>
  <si>
    <t xml:space="preserve">Hospital Gailhac                </t>
  </si>
  <si>
    <t>Hospital Dr. Ramón Carrillo</t>
  </si>
  <si>
    <t xml:space="preserve">Hospital Domingo Sicoli                 </t>
  </si>
  <si>
    <t xml:space="preserve"> -</t>
  </si>
  <si>
    <t xml:space="preserve">Hospital  Metraux                </t>
  </si>
  <si>
    <t xml:space="preserve">Hospital Paroissiens            </t>
  </si>
  <si>
    <t xml:space="preserve">Hospital V.Tagarelli (Eugenio Bustos)        </t>
  </si>
  <si>
    <t xml:space="preserve"> Hospital Scaravelli             </t>
  </si>
  <si>
    <t xml:space="preserve"> Centros de Salud Provinciales  </t>
  </si>
  <si>
    <t xml:space="preserve"> Centros de Salud Municipales</t>
  </si>
  <si>
    <t xml:space="preserve"> Hospital  Gral. Las Heras        </t>
  </si>
  <si>
    <t xml:space="preserve">Hospital  Dr. Arturo Illia            </t>
  </si>
  <si>
    <t xml:space="preserve">Hospital  Saporiti               </t>
  </si>
  <si>
    <t xml:space="preserve">Hospital A.Perrupato            </t>
  </si>
  <si>
    <t>Fernando Arenas Raffo (ex Santa Rosa)</t>
  </si>
  <si>
    <t>Enfermeros Argentinos (ex Gral. Alvear)</t>
  </si>
  <si>
    <t>Centros de Salud Provinciales</t>
  </si>
  <si>
    <t xml:space="preserve">Hospital Regional Malargue               </t>
  </si>
  <si>
    <t xml:space="preserve">Hospital  T.Schestakow           </t>
  </si>
  <si>
    <t xml:space="preserve">Hospital Eva Peron (Ex J. Prats)          </t>
  </si>
  <si>
    <t>… Dato no disponible a la fecha de presentación de resultados.</t>
  </si>
  <si>
    <t>- Dato igual a cero</t>
  </si>
  <si>
    <r>
      <t>…</t>
    </r>
    <r>
      <rPr>
        <vertAlign val="superscript"/>
        <sz val="11"/>
        <rFont val="Calibri"/>
        <family val="2"/>
        <scheme val="minor"/>
      </rPr>
      <t xml:space="preserve"> (2)</t>
    </r>
  </si>
  <si>
    <t>2014</t>
  </si>
  <si>
    <t>Fuente: Departamento de Bioestadística. Ministerio de Salud, Desarrollo Social y Deportes.</t>
  </si>
  <si>
    <t>Fuente: Elaboración propia sobre la base de información del Departamento de Bioestadística, Ministerio de Salud, Desarrollo Social y Deportes.</t>
  </si>
  <si>
    <t>Región</t>
  </si>
  <si>
    <t>Hospital</t>
  </si>
  <si>
    <t>Referencia</t>
  </si>
  <si>
    <t>Central</t>
  </si>
  <si>
    <t>Luis Lagomaggiore</t>
  </si>
  <si>
    <t>H.Notti (ex E.Civit)</t>
  </si>
  <si>
    <t>Psiquiátricos</t>
  </si>
  <si>
    <t>El Sauce</t>
  </si>
  <si>
    <t>Carlos Pereyra</t>
  </si>
  <si>
    <t>UIC Jesús Nazareno</t>
  </si>
  <si>
    <t>Metropolitana</t>
  </si>
  <si>
    <t>Héctor Gailhac</t>
  </si>
  <si>
    <t>Norte</t>
  </si>
  <si>
    <t>Domingo Sicoli</t>
  </si>
  <si>
    <t xml:space="preserve">Luis CHravalowski (Uspallata)        </t>
  </si>
  <si>
    <t>Dr. Ramón Carrillo</t>
  </si>
  <si>
    <t>Nestor Lencinas</t>
  </si>
  <si>
    <t>Sur</t>
  </si>
  <si>
    <t xml:space="preserve">Microhospital Mons de Andrea </t>
  </si>
  <si>
    <t>Diego Paroissien</t>
  </si>
  <si>
    <t>Alfredo Metraux</t>
  </si>
  <si>
    <t>Este</t>
  </si>
  <si>
    <t>Alfredo Perrupato</t>
  </si>
  <si>
    <t>Carlos Saporiti</t>
  </si>
  <si>
    <t>Arturo Illia</t>
  </si>
  <si>
    <t>Valle de Uco</t>
  </si>
  <si>
    <t xml:space="preserve">Scaravelli </t>
  </si>
  <si>
    <t>V. Tagarelli</t>
  </si>
  <si>
    <t>General Las Heras</t>
  </si>
  <si>
    <t>Teodoro Schestakow</t>
  </si>
  <si>
    <t>Enfermeros Argentinos (ex General Alvear)</t>
  </si>
  <si>
    <t>Regional Malargüe</t>
  </si>
  <si>
    <t>Eva Perón (ex J.Prats)</t>
  </si>
  <si>
    <t>Santa Rosa</t>
  </si>
  <si>
    <t>General Alvear</t>
  </si>
  <si>
    <r>
      <t xml:space="preserve">… </t>
    </r>
    <r>
      <rPr>
        <vertAlign val="superscript"/>
        <sz val="11"/>
        <rFont val="Calibri"/>
        <family val="2"/>
        <scheme val="minor"/>
      </rPr>
      <t>(1)</t>
    </r>
  </si>
  <si>
    <t>TOTAL MENDOZA</t>
  </si>
  <si>
    <t>Región/ Departamento</t>
  </si>
  <si>
    <t>Capital</t>
  </si>
  <si>
    <t>Godoy Cruz</t>
  </si>
  <si>
    <t>Guaymallén</t>
  </si>
  <si>
    <t>Las Heras</t>
  </si>
  <si>
    <t>Lavalle</t>
  </si>
  <si>
    <t>Luján de Cuyo</t>
  </si>
  <si>
    <t>Maipú</t>
  </si>
  <si>
    <t>Zona Valle de Uco</t>
  </si>
  <si>
    <t>San Carlos</t>
  </si>
  <si>
    <t>Tunuyán</t>
  </si>
  <si>
    <t>Tupungato</t>
  </si>
  <si>
    <t>Zona Este</t>
  </si>
  <si>
    <t>Junín</t>
  </si>
  <si>
    <t>La Paz</t>
  </si>
  <si>
    <t>Rivadavia</t>
  </si>
  <si>
    <t>San Martín</t>
  </si>
  <si>
    <t>Zona Sur</t>
  </si>
  <si>
    <t>Malargüe</t>
  </si>
  <si>
    <t>San Rafael</t>
  </si>
  <si>
    <r>
      <t xml:space="preserve">2014 </t>
    </r>
    <r>
      <rPr>
        <vertAlign val="superscript"/>
        <sz val="11"/>
        <color theme="0"/>
        <rFont val="Calibri"/>
        <family val="2"/>
        <scheme val="minor"/>
      </rPr>
      <t>(1)</t>
    </r>
  </si>
  <si>
    <t>TOTAL GENERAL</t>
  </si>
  <si>
    <r>
      <rPr>
        <vertAlign val="superscript"/>
        <sz val="10"/>
        <rFont val="Calibri"/>
        <family val="2"/>
        <scheme val="minor"/>
      </rPr>
      <t xml:space="preserve">(1) </t>
    </r>
    <r>
      <rPr>
        <sz val="10"/>
        <rFont val="Calibri"/>
        <family val="2"/>
        <scheme val="minor"/>
      </rPr>
      <t>A partir de 2014 no se toman en cuenta las consultas externas realizadas en los CIC.</t>
    </r>
  </si>
  <si>
    <r>
      <rPr>
        <vertAlign val="superscript"/>
        <sz val="10"/>
        <rFont val="Calibri"/>
        <family val="2"/>
        <scheme val="minor"/>
      </rPr>
      <t>(2)</t>
    </r>
    <r>
      <rPr>
        <sz val="10"/>
        <rFont val="Calibri"/>
        <family val="2"/>
        <scheme val="minor"/>
      </rPr>
      <t xml:space="preserve"> Hospital Carrillo no informó.</t>
    </r>
  </si>
  <si>
    <t>Nota: Se excluyen las prestaciones efectuadas por el Servicio de Asistencia Móvil.</t>
  </si>
  <si>
    <r>
      <rPr>
        <vertAlign val="superscript"/>
        <sz val="10"/>
        <rFont val="Calibri"/>
        <family val="2"/>
        <scheme val="minor"/>
      </rPr>
      <t>(1)</t>
    </r>
    <r>
      <rPr>
        <sz val="10"/>
        <rFont val="Calibri"/>
        <family val="2"/>
        <scheme val="minor"/>
      </rPr>
      <t xml:space="preserve"> Hospital Carrillo no informó.</t>
    </r>
  </si>
  <si>
    <t>Nota: Son las consultas efectuadas por las guardias exclusivamente.</t>
  </si>
  <si>
    <t>TOTAL</t>
  </si>
  <si>
    <t>2015</t>
  </si>
  <si>
    <t>Consultas médicas externas en el Sector Estatal según Establecimiento, Departamento y Zona Sanitaria
Años 2010 - 2015. Mendoza</t>
  </si>
  <si>
    <t>Consultas médicas externas en el Sector Estatal
Años 2000 - 2015. Mendoza</t>
  </si>
  <si>
    <t>-</t>
  </si>
  <si>
    <t>Consultas de guardia en el Sector Estatal según Establecimiento y Zona Sanitaria
Años 2010 - 2015. Mendoza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</si>
</sst>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0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u/>
      <sz val="10"/>
      <color indexed="12"/>
      <name val="Arial"/>
      <family val="2"/>
    </font>
    <font>
      <i/>
      <sz val="11"/>
      <color indexed="55"/>
      <name val="Calibri"/>
      <family val="2"/>
      <scheme val="minor"/>
    </font>
    <font>
      <vertAlign val="superscript"/>
      <sz val="10"/>
      <name val="Calibri"/>
      <family val="2"/>
      <scheme val="minor"/>
    </font>
    <font>
      <i/>
      <u/>
      <sz val="11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vertAlign val="superscript"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3" fontId="6" fillId="2" borderId="1" xfId="0" applyNumberFormat="1" applyFont="1" applyFill="1" applyBorder="1" applyAlignment="1">
      <alignment horizontal="right" vertical="center"/>
    </xf>
    <xf numFmtId="3" fontId="6" fillId="3" borderId="1" xfId="0" applyNumberFormat="1" applyFont="1" applyFill="1" applyBorder="1" applyAlignment="1">
      <alignment horizontal="right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wrapText="1"/>
    </xf>
    <xf numFmtId="0" fontId="5" fillId="5" borderId="0" xfId="0" applyFont="1" applyFill="1" applyAlignment="1">
      <alignment wrapText="1"/>
    </xf>
    <xf numFmtId="3" fontId="5" fillId="5" borderId="0" xfId="0" applyNumberFormat="1" applyFont="1" applyFill="1" applyAlignment="1">
      <alignment wrapText="1"/>
    </xf>
    <xf numFmtId="9" fontId="5" fillId="5" borderId="0" xfId="1" applyFont="1" applyFill="1" applyAlignment="1">
      <alignment wrapText="1"/>
    </xf>
    <xf numFmtId="0" fontId="8" fillId="5" borderId="0" xfId="0" applyFont="1" applyFill="1" applyAlignment="1">
      <alignment vertical="center" wrapText="1"/>
    </xf>
    <xf numFmtId="0" fontId="5" fillId="0" borderId="0" xfId="2" applyFont="1" applyAlignment="1">
      <alignment vertical="center"/>
    </xf>
    <xf numFmtId="0" fontId="5" fillId="0" borderId="0" xfId="2" applyFont="1"/>
    <xf numFmtId="0" fontId="12" fillId="0" borderId="0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3" fontId="5" fillId="0" borderId="0" xfId="2" applyNumberFormat="1" applyFont="1" applyAlignment="1">
      <alignment vertical="center"/>
    </xf>
    <xf numFmtId="3" fontId="5" fillId="5" borderId="0" xfId="2" applyNumberFormat="1" applyFont="1" applyFill="1" applyBorder="1" applyAlignment="1">
      <alignment horizontal="right"/>
    </xf>
    <xf numFmtId="3" fontId="5" fillId="5" borderId="0" xfId="2" applyNumberFormat="1" applyFont="1" applyFill="1" applyBorder="1" applyAlignment="1">
      <alignment vertical="center"/>
    </xf>
    <xf numFmtId="3" fontId="5" fillId="0" borderId="0" xfId="2" applyNumberFormat="1" applyFont="1" applyBorder="1" applyAlignment="1">
      <alignment horizontal="right" vertical="center"/>
    </xf>
    <xf numFmtId="3" fontId="5" fillId="0" borderId="0" xfId="2" applyNumberFormat="1" applyFont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3" fontId="5" fillId="0" borderId="0" xfId="2" applyNumberFormat="1" applyFont="1" applyFill="1" applyBorder="1" applyAlignment="1">
      <alignment vertical="center"/>
    </xf>
    <xf numFmtId="3" fontId="5" fillId="0" borderId="0" xfId="2" applyNumberFormat="1" applyFont="1" applyFill="1" applyBorder="1" applyAlignment="1">
      <alignment horizontal="right" vertical="center"/>
    </xf>
    <xf numFmtId="3" fontId="5" fillId="0" borderId="0" xfId="2" applyNumberFormat="1" applyFont="1" applyFill="1" applyBorder="1" applyAlignment="1">
      <alignment horizontal="right"/>
    </xf>
    <xf numFmtId="3" fontId="5" fillId="0" borderId="0" xfId="2" applyNumberFormat="1" applyFont="1" applyFill="1" applyAlignment="1">
      <alignment vertical="center"/>
    </xf>
    <xf numFmtId="0" fontId="15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1" fillId="0" borderId="0" xfId="2" applyFont="1" applyBorder="1" applyAlignment="1">
      <alignment vertical="center"/>
    </xf>
    <xf numFmtId="0" fontId="17" fillId="0" borderId="0" xfId="3" applyFont="1" applyAlignment="1" applyProtection="1">
      <alignment vertical="center"/>
    </xf>
    <xf numFmtId="3" fontId="5" fillId="0" borderId="0" xfId="3" applyNumberFormat="1" applyFont="1" applyBorder="1" applyAlignment="1" applyProtection="1">
      <alignment horizontal="right" vertical="center"/>
    </xf>
    <xf numFmtId="0" fontId="18" fillId="0" borderId="0" xfId="3" applyFont="1" applyAlignment="1" applyProtection="1">
      <alignment vertical="center"/>
    </xf>
    <xf numFmtId="164" fontId="5" fillId="0" borderId="0" xfId="2" applyNumberFormat="1" applyFont="1" applyBorder="1" applyAlignment="1">
      <alignment vertical="center"/>
    </xf>
    <xf numFmtId="164" fontId="12" fillId="0" borderId="0" xfId="2" applyNumberFormat="1" applyFont="1" applyBorder="1" applyAlignment="1">
      <alignment vertical="center"/>
    </xf>
    <xf numFmtId="0" fontId="12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vertical="center"/>
    </xf>
    <xf numFmtId="3" fontId="5" fillId="0" borderId="1" xfId="2" applyNumberFormat="1" applyFont="1" applyBorder="1" applyAlignment="1">
      <alignment horizontal="right" vertical="center"/>
    </xf>
    <xf numFmtId="3" fontId="5" fillId="0" borderId="1" xfId="2" applyNumberFormat="1" applyFont="1" applyBorder="1" applyAlignment="1">
      <alignment vertical="center"/>
    </xf>
    <xf numFmtId="0" fontId="5" fillId="5" borderId="1" xfId="2" applyFont="1" applyFill="1" applyBorder="1" applyAlignment="1">
      <alignment vertical="center"/>
    </xf>
    <xf numFmtId="0" fontId="5" fillId="0" borderId="1" xfId="2" applyFont="1" applyBorder="1"/>
    <xf numFmtId="3" fontId="5" fillId="5" borderId="1" xfId="2" applyNumberFormat="1" applyFont="1" applyFill="1" applyBorder="1" applyAlignment="1">
      <alignment horizontal="right"/>
    </xf>
    <xf numFmtId="3" fontId="5" fillId="5" borderId="1" xfId="2" applyNumberFormat="1" applyFont="1" applyFill="1" applyBorder="1" applyAlignment="1">
      <alignment horizontal="right" vertical="center"/>
    </xf>
    <xf numFmtId="0" fontId="12" fillId="0" borderId="1" xfId="2" applyFont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/>
    </xf>
    <xf numFmtId="0" fontId="5" fillId="3" borderId="1" xfId="2" applyFont="1" applyFill="1" applyBorder="1" applyAlignment="1">
      <alignment horizontal="center" vertical="center"/>
    </xf>
    <xf numFmtId="0" fontId="5" fillId="3" borderId="1" xfId="2" applyFont="1" applyFill="1" applyBorder="1"/>
    <xf numFmtId="0" fontId="5" fillId="3" borderId="1" xfId="2" applyFont="1" applyFill="1" applyBorder="1" applyAlignment="1">
      <alignment vertical="center"/>
    </xf>
    <xf numFmtId="3" fontId="5" fillId="3" borderId="1" xfId="2" applyNumberFormat="1" applyFont="1" applyFill="1" applyBorder="1" applyAlignment="1">
      <alignment vertical="center"/>
    </xf>
    <xf numFmtId="3" fontId="5" fillId="3" borderId="1" xfId="2" applyNumberFormat="1" applyFont="1" applyFill="1" applyBorder="1" applyAlignment="1">
      <alignment horizontal="right"/>
    </xf>
    <xf numFmtId="3" fontId="5" fillId="3" borderId="1" xfId="2" applyNumberFormat="1" applyFont="1" applyFill="1" applyBorder="1" applyAlignment="1">
      <alignment horizontal="right" vertical="center"/>
    </xf>
    <xf numFmtId="0" fontId="5" fillId="3" borderId="1" xfId="2" applyFont="1" applyFill="1" applyBorder="1" applyAlignment="1">
      <alignment horizontal="center"/>
    </xf>
    <xf numFmtId="0" fontId="12" fillId="3" borderId="1" xfId="2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right" vertical="center" wrapText="1"/>
    </xf>
    <xf numFmtId="3" fontId="4" fillId="4" borderId="1" xfId="0" applyNumberFormat="1" applyFont="1" applyFill="1" applyBorder="1" applyAlignment="1">
      <alignment horizontal="right" vertical="center" wrapText="1"/>
    </xf>
    <xf numFmtId="0" fontId="11" fillId="0" borderId="0" xfId="2" quotePrefix="1" applyFont="1" applyAlignment="1">
      <alignment vertical="center"/>
    </xf>
    <xf numFmtId="0" fontId="11" fillId="0" borderId="0" xfId="2" applyFont="1" applyFill="1" applyBorder="1"/>
    <xf numFmtId="0" fontId="9" fillId="0" borderId="0" xfId="2" applyFont="1" applyAlignment="1">
      <alignment wrapText="1"/>
    </xf>
    <xf numFmtId="0" fontId="11" fillId="0" borderId="0" xfId="2" quotePrefix="1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5" fillId="0" borderId="1" xfId="2" applyFont="1" applyFill="1" applyBorder="1" applyAlignment="1">
      <alignment vertical="center"/>
    </xf>
    <xf numFmtId="3" fontId="5" fillId="0" borderId="1" xfId="3" applyNumberFormat="1" applyFont="1" applyBorder="1" applyAlignment="1" applyProtection="1">
      <alignment vertical="center"/>
    </xf>
    <xf numFmtId="3" fontId="5" fillId="0" borderId="1" xfId="3" applyNumberFormat="1" applyFont="1" applyBorder="1" applyAlignment="1" applyProtection="1">
      <alignment horizontal="right" vertical="center"/>
    </xf>
    <xf numFmtId="0" fontId="12" fillId="3" borderId="1" xfId="2" applyFont="1" applyFill="1" applyBorder="1" applyAlignment="1">
      <alignment horizontal="center" vertical="center"/>
    </xf>
    <xf numFmtId="3" fontId="5" fillId="3" borderId="1" xfId="3" applyNumberFormat="1" applyFont="1" applyFill="1" applyBorder="1" applyAlignment="1" applyProtection="1">
      <alignment vertical="center"/>
    </xf>
    <xf numFmtId="3" fontId="5" fillId="3" borderId="1" xfId="3" applyNumberFormat="1" applyFont="1" applyFill="1" applyBorder="1" applyAlignment="1" applyProtection="1">
      <alignment horizontal="right" vertical="center"/>
    </xf>
    <xf numFmtId="4" fontId="5" fillId="5" borderId="0" xfId="0" applyNumberFormat="1" applyFont="1" applyFill="1" applyAlignment="1">
      <alignment wrapText="1"/>
    </xf>
    <xf numFmtId="0" fontId="8" fillId="5" borderId="3" xfId="0" applyFont="1" applyFill="1" applyBorder="1" applyAlignment="1">
      <alignment horizontal="left" vertical="center" wrapText="1"/>
    </xf>
    <xf numFmtId="0" fontId="9" fillId="5" borderId="0" xfId="0" applyFont="1" applyFill="1" applyAlignment="1">
      <alignment horizontal="center" vertical="center" wrapText="1"/>
    </xf>
    <xf numFmtId="0" fontId="9" fillId="0" borderId="0" xfId="2" applyFont="1" applyAlignment="1">
      <alignment horizont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workbookViewId="0">
      <selection activeCell="H15" sqref="H15"/>
    </sheetView>
  </sheetViews>
  <sheetFormatPr baseColWidth="10" defaultColWidth="32" defaultRowHeight="15" x14ac:dyDescent="0.25"/>
  <cols>
    <col min="1" max="1" width="10.7109375" style="7" customWidth="1"/>
    <col min="2" max="4" width="21.28515625" style="7" customWidth="1"/>
    <col min="5" max="256" width="11.85546875" style="7" customWidth="1"/>
    <col min="257" max="16384" width="32" style="7"/>
  </cols>
  <sheetData>
    <row r="1" spans="1:13" s="6" customFormat="1" ht="18.75" x14ac:dyDescent="0.3">
      <c r="A1" s="68" t="s">
        <v>124</v>
      </c>
      <c r="B1" s="68"/>
      <c r="C1" s="68"/>
      <c r="D1" s="68"/>
    </row>
    <row r="2" spans="1:13" s="6" customFormat="1" ht="15" customHeight="1" x14ac:dyDescent="0.3">
      <c r="A2" s="68"/>
      <c r="B2" s="68"/>
      <c r="C2" s="68"/>
      <c r="D2" s="68"/>
    </row>
    <row r="3" spans="1:13" ht="9" customHeight="1" x14ac:dyDescent="0.25"/>
    <row r="4" spans="1:13" ht="30" x14ac:dyDescent="0.25">
      <c r="A4" s="5" t="s">
        <v>0</v>
      </c>
      <c r="B4" s="5" t="s">
        <v>1</v>
      </c>
      <c r="C4" s="5" t="s">
        <v>3</v>
      </c>
      <c r="D4" s="5" t="s">
        <v>2</v>
      </c>
    </row>
    <row r="5" spans="1:13" x14ac:dyDescent="0.25">
      <c r="A5" s="4">
        <v>2000</v>
      </c>
      <c r="B5" s="2">
        <v>2130408</v>
      </c>
      <c r="C5" s="2">
        <v>1836931</v>
      </c>
      <c r="D5" s="2">
        <v>781500</v>
      </c>
      <c r="F5" s="8"/>
      <c r="G5" s="8"/>
      <c r="H5" s="8"/>
      <c r="I5" s="9"/>
      <c r="J5" s="9"/>
      <c r="K5" s="9"/>
      <c r="L5" s="8"/>
      <c r="M5" s="9"/>
    </row>
    <row r="6" spans="1:13" x14ac:dyDescent="0.25">
      <c r="A6" s="3">
        <v>2001</v>
      </c>
      <c r="B6" s="1">
        <v>2288259</v>
      </c>
      <c r="C6" s="1">
        <v>1813147</v>
      </c>
      <c r="D6" s="1">
        <v>798625</v>
      </c>
      <c r="F6" s="8"/>
      <c r="G6" s="8"/>
      <c r="H6" s="8"/>
      <c r="I6" s="9"/>
      <c r="J6" s="9"/>
      <c r="K6" s="9"/>
      <c r="L6" s="8"/>
      <c r="M6" s="9"/>
    </row>
    <row r="7" spans="1:13" x14ac:dyDescent="0.25">
      <c r="A7" s="4">
        <v>2002</v>
      </c>
      <c r="B7" s="2">
        <v>2278199</v>
      </c>
      <c r="C7" s="2">
        <v>1802239</v>
      </c>
      <c r="D7" s="2">
        <v>777336</v>
      </c>
      <c r="F7" s="8"/>
      <c r="G7" s="8"/>
      <c r="H7" s="8"/>
      <c r="I7" s="9"/>
      <c r="J7" s="9"/>
      <c r="K7" s="9"/>
      <c r="L7" s="8"/>
      <c r="M7" s="9"/>
    </row>
    <row r="8" spans="1:13" x14ac:dyDescent="0.25">
      <c r="A8" s="3">
        <v>2003</v>
      </c>
      <c r="B8" s="1">
        <v>2436834</v>
      </c>
      <c r="C8" s="1">
        <v>1822238</v>
      </c>
      <c r="D8" s="1">
        <v>785465</v>
      </c>
      <c r="F8" s="8"/>
      <c r="G8" s="8"/>
      <c r="H8" s="8"/>
      <c r="I8" s="9"/>
      <c r="J8" s="9"/>
      <c r="K8" s="9"/>
      <c r="L8" s="8"/>
      <c r="M8" s="9"/>
    </row>
    <row r="9" spans="1:13" x14ac:dyDescent="0.25">
      <c r="A9" s="4">
        <v>2004</v>
      </c>
      <c r="B9" s="2">
        <v>2398368</v>
      </c>
      <c r="C9" s="2">
        <v>1808662</v>
      </c>
      <c r="D9" s="2">
        <v>806254</v>
      </c>
      <c r="F9" s="8"/>
      <c r="G9" s="8"/>
      <c r="H9" s="8"/>
      <c r="I9" s="9"/>
      <c r="J9" s="9"/>
      <c r="K9" s="9"/>
      <c r="L9" s="8"/>
      <c r="M9" s="9"/>
    </row>
    <row r="10" spans="1:13" x14ac:dyDescent="0.25">
      <c r="A10" s="3">
        <v>2005</v>
      </c>
      <c r="B10" s="1">
        <v>2282311</v>
      </c>
      <c r="C10" s="1">
        <v>1813550</v>
      </c>
      <c r="D10" s="1">
        <v>815047</v>
      </c>
      <c r="F10" s="8"/>
      <c r="G10" s="8"/>
      <c r="H10" s="8"/>
      <c r="I10" s="9"/>
      <c r="J10" s="9"/>
      <c r="K10" s="9"/>
      <c r="L10" s="8"/>
      <c r="M10" s="9"/>
    </row>
    <row r="11" spans="1:13" x14ac:dyDescent="0.25">
      <c r="A11" s="4">
        <v>2006</v>
      </c>
      <c r="B11" s="2">
        <v>2190136</v>
      </c>
      <c r="C11" s="2">
        <v>1776609</v>
      </c>
      <c r="D11" s="2">
        <v>786992</v>
      </c>
      <c r="F11" s="8"/>
      <c r="G11" s="8"/>
      <c r="H11" s="8"/>
      <c r="I11" s="9"/>
      <c r="J11" s="9"/>
      <c r="K11" s="9"/>
      <c r="L11" s="8"/>
      <c r="M11" s="9"/>
    </row>
    <row r="12" spans="1:13" x14ac:dyDescent="0.25">
      <c r="A12" s="3">
        <v>2007</v>
      </c>
      <c r="B12" s="1">
        <v>2050624</v>
      </c>
      <c r="C12" s="1">
        <v>1770572</v>
      </c>
      <c r="D12" s="1">
        <v>763649</v>
      </c>
      <c r="F12" s="8"/>
      <c r="G12" s="8"/>
      <c r="H12" s="8"/>
      <c r="I12" s="9"/>
      <c r="J12" s="9"/>
      <c r="K12" s="9"/>
      <c r="L12" s="8"/>
      <c r="M12" s="9"/>
    </row>
    <row r="13" spans="1:13" x14ac:dyDescent="0.25">
      <c r="A13" s="4">
        <v>2008</v>
      </c>
      <c r="B13" s="2">
        <v>1855007</v>
      </c>
      <c r="C13" s="2">
        <v>1809752</v>
      </c>
      <c r="D13" s="2">
        <v>862285</v>
      </c>
      <c r="F13" s="8"/>
      <c r="G13" s="8"/>
      <c r="H13" s="8"/>
      <c r="I13" s="9"/>
      <c r="J13" s="9"/>
      <c r="K13" s="9"/>
      <c r="L13" s="8"/>
      <c r="M13" s="9"/>
    </row>
    <row r="14" spans="1:13" x14ac:dyDescent="0.25">
      <c r="A14" s="3">
        <v>2009</v>
      </c>
      <c r="B14" s="1">
        <v>1797305</v>
      </c>
      <c r="C14" s="1">
        <v>1743880</v>
      </c>
      <c r="D14" s="1">
        <v>849257</v>
      </c>
      <c r="F14" s="8"/>
      <c r="G14" s="8"/>
      <c r="H14" s="8"/>
      <c r="I14" s="9"/>
      <c r="J14" s="9"/>
      <c r="K14" s="9"/>
      <c r="L14" s="8"/>
      <c r="M14" s="9"/>
    </row>
    <row r="15" spans="1:13" x14ac:dyDescent="0.25">
      <c r="A15" s="4">
        <v>2010</v>
      </c>
      <c r="B15" s="2">
        <v>1717743</v>
      </c>
      <c r="C15" s="2">
        <v>1753551</v>
      </c>
      <c r="D15" s="2">
        <v>914326</v>
      </c>
      <c r="E15" s="8"/>
      <c r="F15" s="8"/>
      <c r="G15" s="8"/>
      <c r="H15" s="8"/>
      <c r="I15" s="9"/>
      <c r="J15" s="9"/>
      <c r="K15" s="9"/>
      <c r="L15" s="8"/>
      <c r="M15" s="9"/>
    </row>
    <row r="16" spans="1:13" ht="15" customHeight="1" x14ac:dyDescent="0.25">
      <c r="A16" s="3">
        <v>2011</v>
      </c>
      <c r="B16" s="1">
        <v>1712285</v>
      </c>
      <c r="C16" s="1">
        <v>1878843</v>
      </c>
      <c r="D16" s="1">
        <v>938440</v>
      </c>
      <c r="E16" s="66"/>
      <c r="F16" s="8"/>
      <c r="G16" s="8"/>
      <c r="H16" s="8"/>
    </row>
    <row r="17" spans="1:8" x14ac:dyDescent="0.25">
      <c r="A17" s="4">
        <v>2012</v>
      </c>
      <c r="B17" s="2">
        <v>1735075</v>
      </c>
      <c r="C17" s="2">
        <v>1956184</v>
      </c>
      <c r="D17" s="2">
        <v>1009040</v>
      </c>
      <c r="E17" s="66"/>
      <c r="F17" s="8"/>
      <c r="G17" s="8"/>
      <c r="H17" s="8"/>
    </row>
    <row r="18" spans="1:8" x14ac:dyDescent="0.25">
      <c r="A18" s="3">
        <v>2013</v>
      </c>
      <c r="B18" s="1">
        <v>1777184</v>
      </c>
      <c r="C18" s="1">
        <v>2051058</v>
      </c>
      <c r="D18" s="1">
        <v>1004553</v>
      </c>
      <c r="E18" s="66"/>
      <c r="F18" s="8"/>
      <c r="G18" s="8"/>
      <c r="H18" s="8"/>
    </row>
    <row r="19" spans="1:8" x14ac:dyDescent="0.25">
      <c r="A19" s="4" t="s">
        <v>54</v>
      </c>
      <c r="B19" s="2">
        <v>1667551</v>
      </c>
      <c r="C19" s="2">
        <v>2061775</v>
      </c>
      <c r="D19" s="2">
        <v>983593</v>
      </c>
      <c r="E19" s="66"/>
      <c r="F19" s="8"/>
      <c r="G19" s="8"/>
      <c r="H19" s="8"/>
    </row>
    <row r="20" spans="1:8" x14ac:dyDescent="0.25">
      <c r="A20" s="3" t="s">
        <v>122</v>
      </c>
      <c r="B20" s="1">
        <v>1628197</v>
      </c>
      <c r="C20" s="1">
        <v>2226094</v>
      </c>
      <c r="D20" s="1">
        <v>1082086</v>
      </c>
      <c r="E20" s="66"/>
      <c r="F20" s="8"/>
      <c r="G20" s="8"/>
      <c r="H20" s="8"/>
    </row>
    <row r="21" spans="1:8" ht="35.25" customHeight="1" x14ac:dyDescent="0.25">
      <c r="A21" s="67" t="s">
        <v>56</v>
      </c>
      <c r="B21" s="67"/>
      <c r="C21" s="67"/>
      <c r="D21" s="67"/>
      <c r="E21" s="10"/>
      <c r="F21" s="10"/>
      <c r="G21" s="10"/>
    </row>
  </sheetData>
  <mergeCells count="2">
    <mergeCell ref="A21:D21"/>
    <mergeCell ref="A1:D2"/>
  </mergeCells>
  <phoneticPr fontId="2" type="noConversion"/>
  <printOptions horizontalCentered="1"/>
  <pageMargins left="0.39370078740157483" right="0.39370078740157483" top="2.2834645669291338" bottom="0.98425196850393704" header="0.98425196850393704" footer="0"/>
  <pageSetup paperSize="9" orientation="portrait" horizontalDpi="200" verticalDpi="200" r:id="rId1"/>
  <headerFooter alignWithMargins="0">
    <oddHeader xml:space="preserve">&amp;C&amp;"Arial,Negrita"&amp;12CONSULTAS EXTERNAS
SECTOR ESTATAL MENDOZA
AÑOS 1999 - 2010&amp;"Arial,Normal"&amp;10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86"/>
  <sheetViews>
    <sheetView showGridLines="0" zoomScaleNormal="100" zoomScaleSheetLayoutView="100" workbookViewId="0">
      <selection activeCell="F45" sqref="F45"/>
    </sheetView>
  </sheetViews>
  <sheetFormatPr baseColWidth="10" defaultRowHeight="15" x14ac:dyDescent="0.2"/>
  <cols>
    <col min="1" max="1" width="18.7109375" style="11" bestFit="1" customWidth="1"/>
    <col min="2" max="2" width="35.7109375" style="11" customWidth="1"/>
    <col min="3" max="3" width="12.42578125" style="11" bestFit="1" customWidth="1"/>
    <col min="4" max="9" width="10" style="11" customWidth="1"/>
    <col min="10" max="16384" width="11.42578125" style="11"/>
  </cols>
  <sheetData>
    <row r="1" spans="1:10" x14ac:dyDescent="0.2">
      <c r="A1" s="69" t="s">
        <v>123</v>
      </c>
      <c r="B1" s="69"/>
      <c r="C1" s="69"/>
      <c r="D1" s="69"/>
      <c r="E1" s="69"/>
      <c r="F1" s="69"/>
      <c r="G1" s="69"/>
    </row>
    <row r="2" spans="1:10" x14ac:dyDescent="0.2">
      <c r="A2" s="69"/>
      <c r="B2" s="69"/>
      <c r="C2" s="69"/>
      <c r="D2" s="69"/>
      <c r="E2" s="69"/>
      <c r="F2" s="69"/>
      <c r="G2" s="69"/>
    </row>
    <row r="3" spans="1:10" ht="6.75" customHeight="1" x14ac:dyDescent="0.2">
      <c r="B3" s="13"/>
      <c r="C3" s="14"/>
    </row>
    <row r="4" spans="1:10" ht="33" customHeight="1" x14ac:dyDescent="0.2">
      <c r="A4" s="42" t="s">
        <v>94</v>
      </c>
      <c r="B4" s="42" t="s">
        <v>4</v>
      </c>
      <c r="C4" s="42" t="s">
        <v>5</v>
      </c>
      <c r="D4" s="42">
        <v>2010</v>
      </c>
      <c r="E4" s="42">
        <v>2011</v>
      </c>
      <c r="F4" s="42">
        <v>2012</v>
      </c>
      <c r="G4" s="42">
        <v>2013</v>
      </c>
      <c r="H4" s="42" t="s">
        <v>114</v>
      </c>
      <c r="I4" s="42">
        <v>2015</v>
      </c>
    </row>
    <row r="5" spans="1:10" x14ac:dyDescent="0.2">
      <c r="A5" s="33" t="s">
        <v>12</v>
      </c>
      <c r="B5" s="34"/>
      <c r="C5" s="34"/>
      <c r="D5" s="37"/>
      <c r="E5" s="34"/>
      <c r="F5" s="35"/>
      <c r="G5" s="36"/>
      <c r="H5" s="36"/>
      <c r="I5" s="36"/>
    </row>
    <row r="6" spans="1:10" x14ac:dyDescent="0.25">
      <c r="A6" s="51" t="s">
        <v>95</v>
      </c>
      <c r="B6" s="46" t="s">
        <v>13</v>
      </c>
      <c r="C6" s="45" t="s">
        <v>14</v>
      </c>
      <c r="D6" s="50">
        <v>193648</v>
      </c>
      <c r="E6" s="49">
        <v>202845</v>
      </c>
      <c r="F6" s="50">
        <v>208993</v>
      </c>
      <c r="G6" s="50">
        <v>223848</v>
      </c>
      <c r="H6" s="50">
        <v>233361</v>
      </c>
      <c r="I6" s="50">
        <v>246158</v>
      </c>
      <c r="J6" s="15"/>
    </row>
    <row r="7" spans="1:10" x14ac:dyDescent="0.25">
      <c r="A7" s="44"/>
      <c r="B7" s="38" t="s">
        <v>15</v>
      </c>
      <c r="C7" s="43" t="s">
        <v>14</v>
      </c>
      <c r="D7" s="40">
        <v>108239</v>
      </c>
      <c r="E7" s="39">
        <v>117706</v>
      </c>
      <c r="F7" s="35">
        <v>120941</v>
      </c>
      <c r="G7" s="40">
        <v>127959</v>
      </c>
      <c r="H7" s="35">
        <v>129847</v>
      </c>
      <c r="I7" s="35">
        <v>134905</v>
      </c>
    </row>
    <row r="8" spans="1:10" x14ac:dyDescent="0.25">
      <c r="A8" s="51"/>
      <c r="B8" s="46" t="s">
        <v>16</v>
      </c>
      <c r="C8" s="45" t="s">
        <v>17</v>
      </c>
      <c r="D8" s="50">
        <v>20889</v>
      </c>
      <c r="E8" s="50">
        <v>22591</v>
      </c>
      <c r="F8" s="50">
        <v>19303</v>
      </c>
      <c r="G8" s="50">
        <v>23200</v>
      </c>
      <c r="H8" s="50">
        <v>22227</v>
      </c>
      <c r="I8" s="50">
        <v>22020</v>
      </c>
    </row>
    <row r="9" spans="1:10" x14ac:dyDescent="0.25">
      <c r="A9" s="44"/>
      <c r="B9" s="38" t="s">
        <v>18</v>
      </c>
      <c r="C9" s="43" t="s">
        <v>6</v>
      </c>
      <c r="D9" s="40">
        <v>41062</v>
      </c>
      <c r="E9" s="40">
        <v>43475</v>
      </c>
      <c r="F9" s="35">
        <v>44711</v>
      </c>
      <c r="G9" s="40">
        <v>48947</v>
      </c>
      <c r="H9" s="35">
        <v>51640</v>
      </c>
      <c r="I9" s="35">
        <v>54290</v>
      </c>
    </row>
    <row r="10" spans="1:10" x14ac:dyDescent="0.25">
      <c r="A10" s="51"/>
      <c r="B10" s="46" t="s">
        <v>19</v>
      </c>
      <c r="C10" s="45"/>
      <c r="D10" s="50">
        <v>49665</v>
      </c>
      <c r="E10" s="49">
        <v>49685</v>
      </c>
      <c r="F10" s="50">
        <v>46998</v>
      </c>
      <c r="G10" s="50">
        <v>41593</v>
      </c>
      <c r="H10" s="50">
        <v>32172</v>
      </c>
      <c r="I10" s="50">
        <v>30757</v>
      </c>
    </row>
    <row r="11" spans="1:10" x14ac:dyDescent="0.25">
      <c r="A11" s="44"/>
      <c r="B11" s="38" t="s">
        <v>20</v>
      </c>
      <c r="C11" s="43" t="s">
        <v>21</v>
      </c>
      <c r="D11" s="40">
        <v>22009</v>
      </c>
      <c r="E11" s="39">
        <v>23071</v>
      </c>
      <c r="F11" s="35">
        <v>20715</v>
      </c>
      <c r="G11" s="40">
        <v>20172</v>
      </c>
      <c r="H11" s="35">
        <v>18317</v>
      </c>
      <c r="I11" s="35">
        <v>22688</v>
      </c>
    </row>
    <row r="12" spans="1:10" x14ac:dyDescent="0.25">
      <c r="A12" s="44" t="s">
        <v>96</v>
      </c>
      <c r="B12" s="38" t="s">
        <v>22</v>
      </c>
      <c r="C12" s="43" t="s">
        <v>23</v>
      </c>
      <c r="D12" s="40">
        <v>43015</v>
      </c>
      <c r="E12" s="40">
        <v>46700</v>
      </c>
      <c r="F12" s="35">
        <v>50188</v>
      </c>
      <c r="G12" s="40">
        <v>53645</v>
      </c>
      <c r="H12" s="35">
        <v>52202</v>
      </c>
      <c r="I12" s="35">
        <v>56054</v>
      </c>
    </row>
    <row r="13" spans="1:10" x14ac:dyDescent="0.25">
      <c r="A13" s="51"/>
      <c r="B13" s="46" t="s">
        <v>24</v>
      </c>
      <c r="C13" s="45"/>
      <c r="D13" s="50">
        <v>10940</v>
      </c>
      <c r="E13" s="49">
        <v>8363</v>
      </c>
      <c r="F13" s="50">
        <v>9892</v>
      </c>
      <c r="G13" s="50">
        <v>14557</v>
      </c>
      <c r="H13" s="50">
        <v>15754</v>
      </c>
      <c r="I13" s="50">
        <v>15619</v>
      </c>
    </row>
    <row r="14" spans="1:10" x14ac:dyDescent="0.25">
      <c r="A14" s="44"/>
      <c r="B14" s="38" t="s">
        <v>25</v>
      </c>
      <c r="C14" s="43" t="s">
        <v>6</v>
      </c>
      <c r="D14" s="40">
        <v>160833</v>
      </c>
      <c r="E14" s="39">
        <v>161449</v>
      </c>
      <c r="F14" s="35">
        <v>167284</v>
      </c>
      <c r="G14" s="40">
        <v>164928</v>
      </c>
      <c r="H14" s="35">
        <v>169193</v>
      </c>
      <c r="I14" s="35">
        <v>168973</v>
      </c>
    </row>
    <row r="15" spans="1:10" x14ac:dyDescent="0.25">
      <c r="A15" s="51"/>
      <c r="B15" s="46" t="s">
        <v>26</v>
      </c>
      <c r="C15" s="45"/>
      <c r="D15" s="50">
        <v>20923</v>
      </c>
      <c r="E15" s="50">
        <v>21427</v>
      </c>
      <c r="F15" s="50">
        <v>18366</v>
      </c>
      <c r="G15" s="50">
        <v>14545</v>
      </c>
      <c r="H15" s="50">
        <v>12157</v>
      </c>
      <c r="I15" s="50">
        <v>11879</v>
      </c>
    </row>
    <row r="16" spans="1:10" x14ac:dyDescent="0.25">
      <c r="A16" s="51" t="s">
        <v>97</v>
      </c>
      <c r="B16" s="46" t="s">
        <v>27</v>
      </c>
      <c r="C16" s="45" t="s">
        <v>28</v>
      </c>
      <c r="D16" s="50">
        <v>276536</v>
      </c>
      <c r="E16" s="49">
        <v>263844</v>
      </c>
      <c r="F16" s="50">
        <v>278903</v>
      </c>
      <c r="G16" s="50">
        <v>297412</v>
      </c>
      <c r="H16" s="50">
        <v>296099</v>
      </c>
      <c r="I16" s="50">
        <v>292944</v>
      </c>
    </row>
    <row r="17" spans="1:9" x14ac:dyDescent="0.25">
      <c r="A17" s="44"/>
      <c r="B17" s="38" t="s">
        <v>29</v>
      </c>
      <c r="C17" s="43" t="s">
        <v>17</v>
      </c>
      <c r="D17" s="40">
        <v>22622</v>
      </c>
      <c r="E17" s="39">
        <v>24314</v>
      </c>
      <c r="F17" s="35">
        <v>24377</v>
      </c>
      <c r="G17" s="40">
        <v>27496</v>
      </c>
      <c r="H17" s="35">
        <v>28944</v>
      </c>
      <c r="I17" s="35">
        <v>30169</v>
      </c>
    </row>
    <row r="18" spans="1:9" x14ac:dyDescent="0.25">
      <c r="A18" s="51"/>
      <c r="B18" s="46" t="s">
        <v>25</v>
      </c>
      <c r="C18" s="45" t="s">
        <v>6</v>
      </c>
      <c r="D18" s="50">
        <v>173449</v>
      </c>
      <c r="E18" s="50">
        <v>167641</v>
      </c>
      <c r="F18" s="50">
        <v>170830</v>
      </c>
      <c r="G18" s="50">
        <v>180556</v>
      </c>
      <c r="H18" s="50">
        <v>171158</v>
      </c>
      <c r="I18" s="50">
        <v>169215</v>
      </c>
    </row>
    <row r="19" spans="1:9" x14ac:dyDescent="0.25">
      <c r="A19" s="44"/>
      <c r="B19" s="38" t="s">
        <v>26</v>
      </c>
      <c r="C19" s="43"/>
      <c r="D19" s="40">
        <v>40005</v>
      </c>
      <c r="E19" s="40">
        <v>41318</v>
      </c>
      <c r="F19" s="35">
        <v>45696</v>
      </c>
      <c r="G19" s="40">
        <v>50089</v>
      </c>
      <c r="H19" s="35">
        <v>50817</v>
      </c>
      <c r="I19" s="35">
        <v>48661</v>
      </c>
    </row>
    <row r="20" spans="1:9" x14ac:dyDescent="0.25">
      <c r="A20" s="51" t="s">
        <v>98</v>
      </c>
      <c r="B20" s="46" t="s">
        <v>30</v>
      </c>
      <c r="C20" s="45" t="s">
        <v>14</v>
      </c>
      <c r="D20" s="50">
        <v>23446</v>
      </c>
      <c r="E20" s="49">
        <v>26422</v>
      </c>
      <c r="F20" s="50">
        <v>27492</v>
      </c>
      <c r="G20" s="50">
        <v>29146</v>
      </c>
      <c r="H20" s="50">
        <v>26851</v>
      </c>
      <c r="I20" s="50">
        <v>26674</v>
      </c>
    </row>
    <row r="21" spans="1:9" x14ac:dyDescent="0.25">
      <c r="A21" s="44"/>
      <c r="B21" s="38" t="s">
        <v>31</v>
      </c>
      <c r="C21" s="43" t="s">
        <v>14</v>
      </c>
      <c r="D21" s="40">
        <v>34564</v>
      </c>
      <c r="E21" s="39">
        <v>35171</v>
      </c>
      <c r="F21" s="35">
        <v>36836</v>
      </c>
      <c r="G21" s="40">
        <v>35940</v>
      </c>
      <c r="H21" s="35">
        <v>34631</v>
      </c>
      <c r="I21" s="35">
        <v>33367</v>
      </c>
    </row>
    <row r="22" spans="1:9" ht="17.25" x14ac:dyDescent="0.25">
      <c r="A22" s="51"/>
      <c r="B22" s="46" t="s">
        <v>32</v>
      </c>
      <c r="C22" s="45"/>
      <c r="D22" s="50">
        <v>30583</v>
      </c>
      <c r="E22" s="50">
        <v>74982</v>
      </c>
      <c r="F22" s="50">
        <v>69527</v>
      </c>
      <c r="G22" s="50">
        <v>16848</v>
      </c>
      <c r="H22" s="50" t="s">
        <v>53</v>
      </c>
      <c r="I22" s="50">
        <v>70378</v>
      </c>
    </row>
    <row r="23" spans="1:9" x14ac:dyDescent="0.25">
      <c r="A23" s="44"/>
      <c r="B23" s="38" t="s">
        <v>25</v>
      </c>
      <c r="C23" s="43" t="s">
        <v>14</v>
      </c>
      <c r="D23" s="40">
        <v>120009</v>
      </c>
      <c r="E23" s="40">
        <v>124807</v>
      </c>
      <c r="F23" s="35">
        <v>125834</v>
      </c>
      <c r="G23" s="40">
        <v>128413</v>
      </c>
      <c r="H23" s="35">
        <v>122305</v>
      </c>
      <c r="I23" s="35">
        <v>121586</v>
      </c>
    </row>
    <row r="24" spans="1:9" x14ac:dyDescent="0.25">
      <c r="A24" s="51"/>
      <c r="B24" s="46" t="s">
        <v>26</v>
      </c>
      <c r="C24" s="45" t="s">
        <v>6</v>
      </c>
      <c r="D24" s="50">
        <v>45700</v>
      </c>
      <c r="E24" s="49">
        <v>50036</v>
      </c>
      <c r="F24" s="50">
        <v>44103</v>
      </c>
      <c r="G24" s="50">
        <v>46521</v>
      </c>
      <c r="H24" s="50">
        <v>34294</v>
      </c>
      <c r="I24" s="50">
        <v>33566</v>
      </c>
    </row>
    <row r="25" spans="1:9" x14ac:dyDescent="0.25">
      <c r="A25" s="44" t="s">
        <v>99</v>
      </c>
      <c r="B25" s="38" t="s">
        <v>33</v>
      </c>
      <c r="C25" s="43" t="s">
        <v>14</v>
      </c>
      <c r="D25" s="40">
        <v>19878</v>
      </c>
      <c r="E25" s="39">
        <v>52900</v>
      </c>
      <c r="F25" s="35">
        <v>58661</v>
      </c>
      <c r="G25" s="40">
        <v>61729</v>
      </c>
      <c r="H25" s="35">
        <v>56667</v>
      </c>
      <c r="I25" s="35">
        <v>56944</v>
      </c>
    </row>
    <row r="26" spans="1:9" x14ac:dyDescent="0.25">
      <c r="A26" s="51"/>
      <c r="B26" s="46" t="s">
        <v>25</v>
      </c>
      <c r="C26" s="45" t="s">
        <v>14</v>
      </c>
      <c r="D26" s="50">
        <v>43802</v>
      </c>
      <c r="E26" s="50">
        <v>51147</v>
      </c>
      <c r="F26" s="50">
        <v>49508</v>
      </c>
      <c r="G26" s="50">
        <v>49423</v>
      </c>
      <c r="H26" s="50">
        <v>51062</v>
      </c>
      <c r="I26" s="50">
        <v>50556</v>
      </c>
    </row>
    <row r="27" spans="1:9" x14ac:dyDescent="0.25">
      <c r="A27" s="44"/>
      <c r="B27" s="38" t="s">
        <v>26</v>
      </c>
      <c r="C27" s="43"/>
      <c r="D27" s="40" t="s">
        <v>11</v>
      </c>
      <c r="E27" s="40" t="s">
        <v>11</v>
      </c>
      <c r="F27" s="35" t="s">
        <v>11</v>
      </c>
      <c r="G27" s="40">
        <v>4758</v>
      </c>
      <c r="H27" s="35"/>
      <c r="I27" s="35"/>
    </row>
    <row r="28" spans="1:9" x14ac:dyDescent="0.25">
      <c r="A28" s="51" t="s">
        <v>100</v>
      </c>
      <c r="B28" s="46" t="s">
        <v>25</v>
      </c>
      <c r="C28" s="45" t="s">
        <v>14</v>
      </c>
      <c r="D28" s="50">
        <v>141428</v>
      </c>
      <c r="E28" s="49">
        <v>138762</v>
      </c>
      <c r="F28" s="50">
        <v>136354</v>
      </c>
      <c r="G28" s="50">
        <v>135018</v>
      </c>
      <c r="H28" s="50">
        <v>120611</v>
      </c>
      <c r="I28" s="50">
        <v>109037</v>
      </c>
    </row>
    <row r="29" spans="1:9" x14ac:dyDescent="0.25">
      <c r="A29" s="44"/>
      <c r="B29" s="38" t="s">
        <v>26</v>
      </c>
      <c r="C29" s="43" t="s">
        <v>6</v>
      </c>
      <c r="D29" s="40">
        <v>1120</v>
      </c>
      <c r="E29" s="39" t="s">
        <v>34</v>
      </c>
      <c r="F29" s="35" t="s">
        <v>34</v>
      </c>
      <c r="G29" s="40" t="s">
        <v>34</v>
      </c>
      <c r="H29" s="35"/>
      <c r="I29" s="35"/>
    </row>
    <row r="30" spans="1:9" x14ac:dyDescent="0.25">
      <c r="A30" s="51" t="s">
        <v>101</v>
      </c>
      <c r="B30" s="46" t="s">
        <v>35</v>
      </c>
      <c r="C30" s="45" t="s">
        <v>14</v>
      </c>
      <c r="D30" s="50">
        <v>41134</v>
      </c>
      <c r="E30" s="50">
        <v>36654</v>
      </c>
      <c r="F30" s="50">
        <v>38804</v>
      </c>
      <c r="G30" s="50">
        <v>37971</v>
      </c>
      <c r="H30" s="50">
        <v>40069</v>
      </c>
      <c r="I30" s="50">
        <v>42558</v>
      </c>
    </row>
    <row r="31" spans="1:9" x14ac:dyDescent="0.25">
      <c r="A31" s="44"/>
      <c r="B31" s="38" t="s">
        <v>36</v>
      </c>
      <c r="C31" s="43" t="s">
        <v>14</v>
      </c>
      <c r="D31" s="40">
        <v>130421</v>
      </c>
      <c r="E31" s="40">
        <v>143920</v>
      </c>
      <c r="F31" s="35">
        <v>148629</v>
      </c>
      <c r="G31" s="40">
        <v>156720</v>
      </c>
      <c r="H31" s="35">
        <v>166217</v>
      </c>
      <c r="I31" s="35">
        <v>175083</v>
      </c>
    </row>
    <row r="32" spans="1:9" x14ac:dyDescent="0.25">
      <c r="A32" s="51"/>
      <c r="B32" s="46" t="s">
        <v>25</v>
      </c>
      <c r="C32" s="45" t="s">
        <v>14</v>
      </c>
      <c r="D32" s="50">
        <v>123029</v>
      </c>
      <c r="E32" s="49">
        <v>131942</v>
      </c>
      <c r="F32" s="50">
        <v>125685</v>
      </c>
      <c r="G32" s="50">
        <v>131760</v>
      </c>
      <c r="H32" s="50">
        <v>117421</v>
      </c>
      <c r="I32" s="50">
        <v>106885</v>
      </c>
    </row>
    <row r="33" spans="1:9" x14ac:dyDescent="0.25">
      <c r="A33" s="44"/>
      <c r="B33" s="38" t="s">
        <v>26</v>
      </c>
      <c r="C33" s="43" t="s">
        <v>6</v>
      </c>
      <c r="D33" s="40">
        <v>58865</v>
      </c>
      <c r="E33" s="39">
        <v>56440</v>
      </c>
      <c r="F33" s="35">
        <v>54043</v>
      </c>
      <c r="G33" s="40">
        <v>54660</v>
      </c>
      <c r="H33" s="35">
        <v>48796</v>
      </c>
      <c r="I33" s="35">
        <v>47965</v>
      </c>
    </row>
    <row r="34" spans="1:9" x14ac:dyDescent="0.25">
      <c r="A34" s="52" t="s">
        <v>102</v>
      </c>
      <c r="B34" s="46"/>
      <c r="C34" s="45" t="s">
        <v>6</v>
      </c>
      <c r="D34" s="50"/>
      <c r="E34" s="50"/>
      <c r="F34" s="50"/>
      <c r="G34" s="50"/>
      <c r="H34" s="50"/>
      <c r="I34" s="50"/>
    </row>
    <row r="35" spans="1:9" x14ac:dyDescent="0.25">
      <c r="A35" s="44" t="s">
        <v>103</v>
      </c>
      <c r="B35" s="38" t="s">
        <v>37</v>
      </c>
      <c r="C35" s="43" t="s">
        <v>14</v>
      </c>
      <c r="D35" s="40">
        <v>45153</v>
      </c>
      <c r="E35" s="40">
        <v>45521</v>
      </c>
      <c r="F35" s="35">
        <v>49740</v>
      </c>
      <c r="G35" s="40">
        <v>61346</v>
      </c>
      <c r="H35" s="35">
        <v>61300</v>
      </c>
      <c r="I35" s="35">
        <v>62199</v>
      </c>
    </row>
    <row r="36" spans="1:9" x14ac:dyDescent="0.25">
      <c r="A36" s="51"/>
      <c r="B36" s="46" t="s">
        <v>25</v>
      </c>
      <c r="C36" s="45" t="s">
        <v>14</v>
      </c>
      <c r="D36" s="50">
        <v>43269</v>
      </c>
      <c r="E36" s="49">
        <v>46925</v>
      </c>
      <c r="F36" s="50">
        <v>45493</v>
      </c>
      <c r="G36" s="50">
        <v>53084</v>
      </c>
      <c r="H36" s="50">
        <v>58890</v>
      </c>
      <c r="I36" s="50">
        <v>67496</v>
      </c>
    </row>
    <row r="37" spans="1:9" x14ac:dyDescent="0.25">
      <c r="A37" s="44"/>
      <c r="B37" s="38" t="s">
        <v>26</v>
      </c>
      <c r="C37" s="43"/>
      <c r="D37" s="40">
        <v>1623</v>
      </c>
      <c r="E37" s="39">
        <v>1129</v>
      </c>
      <c r="F37" s="35" t="s">
        <v>34</v>
      </c>
      <c r="G37" s="40" t="s">
        <v>34</v>
      </c>
      <c r="H37" s="35"/>
      <c r="I37" s="35"/>
    </row>
    <row r="38" spans="1:9" x14ac:dyDescent="0.25">
      <c r="A38" s="51" t="s">
        <v>104</v>
      </c>
      <c r="B38" s="46" t="s">
        <v>38</v>
      </c>
      <c r="C38" s="45" t="s">
        <v>14</v>
      </c>
      <c r="D38" s="50">
        <v>90210</v>
      </c>
      <c r="E38" s="50">
        <v>96543</v>
      </c>
      <c r="F38" s="50">
        <v>105311</v>
      </c>
      <c r="G38" s="50">
        <v>119212</v>
      </c>
      <c r="H38" s="50">
        <v>113254</v>
      </c>
      <c r="I38" s="50">
        <v>140451</v>
      </c>
    </row>
    <row r="39" spans="1:9" x14ac:dyDescent="0.25">
      <c r="A39" s="44"/>
      <c r="B39" s="38" t="s">
        <v>39</v>
      </c>
      <c r="C39" s="43" t="s">
        <v>14</v>
      </c>
      <c r="D39" s="40">
        <v>49833</v>
      </c>
      <c r="E39" s="40">
        <v>48278</v>
      </c>
      <c r="F39" s="35">
        <v>44778</v>
      </c>
      <c r="G39" s="40">
        <v>48927</v>
      </c>
      <c r="H39" s="35">
        <v>47104</v>
      </c>
      <c r="I39" s="35">
        <v>45463</v>
      </c>
    </row>
    <row r="40" spans="1:9" x14ac:dyDescent="0.25">
      <c r="A40" s="51"/>
      <c r="B40" s="46" t="s">
        <v>40</v>
      </c>
      <c r="C40" s="45"/>
      <c r="D40" s="50">
        <v>1133</v>
      </c>
      <c r="E40" s="49">
        <v>1237</v>
      </c>
      <c r="F40" s="50">
        <v>1791</v>
      </c>
      <c r="G40" s="50">
        <v>1998</v>
      </c>
      <c r="H40" s="50"/>
      <c r="I40" s="50"/>
    </row>
    <row r="41" spans="1:9" x14ac:dyDescent="0.25">
      <c r="A41" s="44" t="s">
        <v>105</v>
      </c>
      <c r="B41" s="38" t="s">
        <v>41</v>
      </c>
      <c r="C41" s="43" t="s">
        <v>14</v>
      </c>
      <c r="D41" s="40">
        <v>49055</v>
      </c>
      <c r="E41" s="39">
        <v>55602</v>
      </c>
      <c r="F41" s="35">
        <v>61223</v>
      </c>
      <c r="G41" s="40">
        <v>58852</v>
      </c>
      <c r="H41" s="35">
        <v>55962</v>
      </c>
      <c r="I41" s="35">
        <v>59599</v>
      </c>
    </row>
    <row r="42" spans="1:9" x14ac:dyDescent="0.25">
      <c r="A42" s="51"/>
      <c r="B42" s="46" t="s">
        <v>39</v>
      </c>
      <c r="C42" s="45" t="s">
        <v>14</v>
      </c>
      <c r="D42" s="50">
        <v>22111</v>
      </c>
      <c r="E42" s="50">
        <v>20331</v>
      </c>
      <c r="F42" s="50">
        <v>18699</v>
      </c>
      <c r="G42" s="50">
        <v>21305</v>
      </c>
      <c r="H42" s="50">
        <v>22293</v>
      </c>
      <c r="I42" s="50">
        <v>22004</v>
      </c>
    </row>
    <row r="43" spans="1:9" x14ac:dyDescent="0.25">
      <c r="A43" s="41" t="s">
        <v>106</v>
      </c>
      <c r="B43" s="38"/>
      <c r="C43" s="43" t="s">
        <v>6</v>
      </c>
      <c r="D43" s="40"/>
      <c r="E43" s="40"/>
      <c r="F43" s="35"/>
      <c r="G43" s="40"/>
      <c r="H43" s="35"/>
      <c r="I43" s="35"/>
    </row>
    <row r="44" spans="1:9" x14ac:dyDescent="0.25">
      <c r="A44" s="51" t="s">
        <v>107</v>
      </c>
      <c r="B44" s="46" t="s">
        <v>39</v>
      </c>
      <c r="C44" s="45" t="s">
        <v>14</v>
      </c>
      <c r="D44" s="50">
        <v>91830</v>
      </c>
      <c r="E44" s="49">
        <v>63349</v>
      </c>
      <c r="F44" s="50">
        <v>93380</v>
      </c>
      <c r="G44" s="50">
        <v>92972</v>
      </c>
      <c r="H44" s="50">
        <v>65965</v>
      </c>
      <c r="I44" s="50">
        <v>74844</v>
      </c>
    </row>
    <row r="45" spans="1:9" x14ac:dyDescent="0.25">
      <c r="A45" s="44" t="s">
        <v>108</v>
      </c>
      <c r="B45" s="38" t="s">
        <v>42</v>
      </c>
      <c r="C45" s="43" t="s">
        <v>14</v>
      </c>
      <c r="D45" s="40">
        <v>29727</v>
      </c>
      <c r="E45" s="39">
        <v>28465</v>
      </c>
      <c r="F45" s="35">
        <v>27185</v>
      </c>
      <c r="G45" s="40">
        <v>25469</v>
      </c>
      <c r="H45" s="35">
        <v>26314</v>
      </c>
      <c r="I45" s="35">
        <v>26943</v>
      </c>
    </row>
    <row r="46" spans="1:9" x14ac:dyDescent="0.25">
      <c r="A46" s="51"/>
      <c r="B46" s="46" t="s">
        <v>25</v>
      </c>
      <c r="C46" s="45" t="s">
        <v>14</v>
      </c>
      <c r="D46" s="50">
        <v>7158</v>
      </c>
      <c r="E46" s="50">
        <v>8564</v>
      </c>
      <c r="F46" s="50">
        <v>10755</v>
      </c>
      <c r="G46" s="50">
        <v>6464</v>
      </c>
      <c r="H46" s="50">
        <v>5362</v>
      </c>
      <c r="I46" s="50">
        <v>5704</v>
      </c>
    </row>
    <row r="47" spans="1:9" x14ac:dyDescent="0.25">
      <c r="A47" s="44" t="s">
        <v>109</v>
      </c>
      <c r="B47" s="38" t="s">
        <v>43</v>
      </c>
      <c r="C47" s="43" t="s">
        <v>14</v>
      </c>
      <c r="D47" s="40">
        <v>102346</v>
      </c>
      <c r="E47" s="40">
        <v>94721</v>
      </c>
      <c r="F47" s="35">
        <v>110422</v>
      </c>
      <c r="G47" s="40">
        <v>123641</v>
      </c>
      <c r="H47" s="35">
        <v>119678</v>
      </c>
      <c r="I47" s="35">
        <v>124537</v>
      </c>
    </row>
    <row r="48" spans="1:9" x14ac:dyDescent="0.25">
      <c r="A48" s="51"/>
      <c r="B48" s="46" t="s">
        <v>25</v>
      </c>
      <c r="C48" s="45" t="s">
        <v>14</v>
      </c>
      <c r="D48" s="50">
        <v>70506</v>
      </c>
      <c r="E48" s="49">
        <v>75182</v>
      </c>
      <c r="F48" s="50">
        <v>72898</v>
      </c>
      <c r="G48" s="50">
        <v>73772</v>
      </c>
      <c r="H48" s="50">
        <v>63482</v>
      </c>
      <c r="I48" s="50">
        <v>54988</v>
      </c>
    </row>
    <row r="49" spans="1:9" x14ac:dyDescent="0.25">
      <c r="A49" s="44"/>
      <c r="B49" s="38" t="s">
        <v>26</v>
      </c>
      <c r="C49" s="43"/>
      <c r="D49" s="40">
        <v>25539</v>
      </c>
      <c r="E49" s="39">
        <v>26357</v>
      </c>
      <c r="F49" s="35">
        <v>23675</v>
      </c>
      <c r="G49" s="40">
        <v>23864</v>
      </c>
      <c r="H49" s="35">
        <v>20358</v>
      </c>
      <c r="I49" s="35">
        <v>18388</v>
      </c>
    </row>
    <row r="50" spans="1:9" x14ac:dyDescent="0.25">
      <c r="A50" s="51" t="s">
        <v>110</v>
      </c>
      <c r="B50" s="46" t="s">
        <v>44</v>
      </c>
      <c r="C50" s="45" t="s">
        <v>14</v>
      </c>
      <c r="D50" s="50">
        <v>165613</v>
      </c>
      <c r="E50" s="50">
        <v>174227</v>
      </c>
      <c r="F50" s="50">
        <v>173032</v>
      </c>
      <c r="G50" s="50">
        <v>186237</v>
      </c>
      <c r="H50" s="50">
        <v>202209</v>
      </c>
      <c r="I50" s="50">
        <v>217723</v>
      </c>
    </row>
    <row r="51" spans="1:9" x14ac:dyDescent="0.25">
      <c r="A51" s="44"/>
      <c r="B51" s="38" t="s">
        <v>25</v>
      </c>
      <c r="C51" s="43" t="s">
        <v>14</v>
      </c>
      <c r="D51" s="40">
        <v>100893</v>
      </c>
      <c r="E51" s="40">
        <v>99466</v>
      </c>
      <c r="F51" s="35">
        <v>112259</v>
      </c>
      <c r="G51" s="40">
        <v>100341</v>
      </c>
      <c r="H51" s="35">
        <v>107946</v>
      </c>
      <c r="I51" s="35">
        <v>101904</v>
      </c>
    </row>
    <row r="52" spans="1:9" x14ac:dyDescent="0.25">
      <c r="A52" s="51"/>
      <c r="B52" s="46" t="s">
        <v>26</v>
      </c>
      <c r="C52" s="45"/>
      <c r="D52" s="50" t="s">
        <v>11</v>
      </c>
      <c r="E52" s="49" t="s">
        <v>11</v>
      </c>
      <c r="F52" s="50" t="s">
        <v>11</v>
      </c>
      <c r="G52" s="50">
        <v>6817</v>
      </c>
      <c r="H52" s="50"/>
      <c r="I52" s="50"/>
    </row>
    <row r="53" spans="1:9" x14ac:dyDescent="0.25">
      <c r="A53" s="44" t="s">
        <v>90</v>
      </c>
      <c r="B53" s="38" t="s">
        <v>45</v>
      </c>
      <c r="C53" s="43" t="s">
        <v>14</v>
      </c>
      <c r="D53" s="40">
        <v>33587</v>
      </c>
      <c r="E53" s="39">
        <v>38152</v>
      </c>
      <c r="F53" s="35">
        <v>38895</v>
      </c>
      <c r="G53" s="40">
        <v>37781</v>
      </c>
      <c r="H53" s="35">
        <v>37594</v>
      </c>
      <c r="I53" s="35">
        <v>38374</v>
      </c>
    </row>
    <row r="54" spans="1:9" x14ac:dyDescent="0.25">
      <c r="A54" s="51"/>
      <c r="B54" s="46" t="s">
        <v>25</v>
      </c>
      <c r="C54" s="45" t="s">
        <v>14</v>
      </c>
      <c r="D54" s="50">
        <v>16411</v>
      </c>
      <c r="E54" s="50">
        <v>18943</v>
      </c>
      <c r="F54" s="50">
        <v>18044</v>
      </c>
      <c r="G54" s="50">
        <v>20593</v>
      </c>
      <c r="H54" s="50">
        <v>21721</v>
      </c>
      <c r="I54" s="50">
        <v>20914</v>
      </c>
    </row>
    <row r="55" spans="1:9" x14ac:dyDescent="0.25">
      <c r="A55" s="44"/>
      <c r="B55" s="38" t="s">
        <v>26</v>
      </c>
      <c r="C55" s="43"/>
      <c r="D55" s="40">
        <v>9291</v>
      </c>
      <c r="E55" s="40">
        <v>9444</v>
      </c>
      <c r="F55" s="35">
        <v>12001</v>
      </c>
      <c r="G55" s="40">
        <v>11859</v>
      </c>
      <c r="H55" s="35">
        <v>12957</v>
      </c>
      <c r="I55" s="35">
        <v>10364</v>
      </c>
    </row>
    <row r="56" spans="1:9" x14ac:dyDescent="0.25">
      <c r="A56" s="52" t="s">
        <v>111</v>
      </c>
      <c r="B56" s="46"/>
      <c r="C56" s="45" t="s">
        <v>6</v>
      </c>
      <c r="D56" s="50"/>
      <c r="E56" s="49"/>
      <c r="F56" s="50"/>
      <c r="G56" s="50"/>
      <c r="H56" s="50"/>
      <c r="I56" s="50"/>
    </row>
    <row r="57" spans="1:9" x14ac:dyDescent="0.25">
      <c r="A57" s="44" t="s">
        <v>91</v>
      </c>
      <c r="B57" s="38" t="s">
        <v>46</v>
      </c>
      <c r="C57" s="43" t="s">
        <v>14</v>
      </c>
      <c r="D57" s="40">
        <v>73187</v>
      </c>
      <c r="E57" s="39">
        <v>76035</v>
      </c>
      <c r="F57" s="35">
        <v>74726</v>
      </c>
      <c r="G57" s="40">
        <v>75040</v>
      </c>
      <c r="H57" s="35">
        <v>74533</v>
      </c>
      <c r="I57" s="35">
        <v>83073</v>
      </c>
    </row>
    <row r="58" spans="1:9" x14ac:dyDescent="0.25">
      <c r="A58" s="51"/>
      <c r="B58" s="46" t="s">
        <v>47</v>
      </c>
      <c r="C58" s="45" t="s">
        <v>14</v>
      </c>
      <c r="D58" s="50">
        <v>41798</v>
      </c>
      <c r="E58" s="50">
        <v>42718</v>
      </c>
      <c r="F58" s="50">
        <v>37497</v>
      </c>
      <c r="G58" s="50">
        <v>40397</v>
      </c>
      <c r="H58" s="50">
        <v>36496</v>
      </c>
      <c r="I58" s="50">
        <v>34596</v>
      </c>
    </row>
    <row r="59" spans="1:9" x14ac:dyDescent="0.25">
      <c r="A59" s="44" t="s">
        <v>112</v>
      </c>
      <c r="B59" s="38" t="s">
        <v>48</v>
      </c>
      <c r="C59" s="43" t="s">
        <v>14</v>
      </c>
      <c r="D59" s="40">
        <v>42785</v>
      </c>
      <c r="E59" s="40">
        <v>42716</v>
      </c>
      <c r="F59" s="35">
        <v>41565</v>
      </c>
      <c r="G59" s="40">
        <v>59035</v>
      </c>
      <c r="H59" s="35">
        <v>56926</v>
      </c>
      <c r="I59" s="35">
        <v>48071</v>
      </c>
    </row>
    <row r="60" spans="1:9" x14ac:dyDescent="0.25">
      <c r="A60" s="51"/>
      <c r="B60" s="46" t="s">
        <v>39</v>
      </c>
      <c r="C60" s="45" t="s">
        <v>14</v>
      </c>
      <c r="D60" s="50">
        <v>13597</v>
      </c>
      <c r="E60" s="49">
        <v>12117</v>
      </c>
      <c r="F60" s="50">
        <v>12992</v>
      </c>
      <c r="G60" s="50">
        <v>13630</v>
      </c>
      <c r="H60" s="50">
        <v>12920</v>
      </c>
      <c r="I60" s="50">
        <v>11606</v>
      </c>
    </row>
    <row r="61" spans="1:9" x14ac:dyDescent="0.25">
      <c r="A61" s="44" t="s">
        <v>113</v>
      </c>
      <c r="B61" s="38" t="s">
        <v>49</v>
      </c>
      <c r="C61" s="43" t="s">
        <v>14</v>
      </c>
      <c r="D61" s="40">
        <v>157725</v>
      </c>
      <c r="E61" s="39">
        <v>162997</v>
      </c>
      <c r="F61" s="35">
        <v>172460</v>
      </c>
      <c r="G61" s="40">
        <v>187879</v>
      </c>
      <c r="H61" s="35">
        <v>200660</v>
      </c>
      <c r="I61" s="35">
        <v>211172</v>
      </c>
    </row>
    <row r="62" spans="1:9" x14ac:dyDescent="0.25">
      <c r="A62" s="51"/>
      <c r="B62" s="46" t="s">
        <v>50</v>
      </c>
      <c r="C62" s="45" t="s">
        <v>14</v>
      </c>
      <c r="D62" s="50">
        <v>8248</v>
      </c>
      <c r="E62" s="50">
        <v>7452</v>
      </c>
      <c r="F62" s="50">
        <v>9079</v>
      </c>
      <c r="G62" s="50">
        <v>10095</v>
      </c>
      <c r="H62" s="50">
        <v>10476</v>
      </c>
      <c r="I62" s="50">
        <v>11079</v>
      </c>
    </row>
    <row r="63" spans="1:9" x14ac:dyDescent="0.25">
      <c r="A63" s="44"/>
      <c r="B63" s="38" t="s">
        <v>25</v>
      </c>
      <c r="C63" s="43"/>
      <c r="D63" s="40">
        <v>130889</v>
      </c>
      <c r="E63" s="40">
        <v>126409</v>
      </c>
      <c r="F63" s="35">
        <v>116740</v>
      </c>
      <c r="G63" s="40">
        <v>115785</v>
      </c>
      <c r="H63" s="35">
        <v>107383</v>
      </c>
      <c r="I63" s="35">
        <v>106554</v>
      </c>
    </row>
    <row r="64" spans="1:9" x14ac:dyDescent="0.25">
      <c r="A64" s="51"/>
      <c r="B64" s="46" t="s">
        <v>26</v>
      </c>
      <c r="C64" s="45"/>
      <c r="D64" s="50">
        <v>49963</v>
      </c>
      <c r="E64" s="49">
        <v>50636</v>
      </c>
      <c r="F64" s="50">
        <v>63946</v>
      </c>
      <c r="G64" s="50">
        <v>73993</v>
      </c>
      <c r="H64" s="50">
        <v>84731</v>
      </c>
      <c r="I64" s="50">
        <v>77314</v>
      </c>
    </row>
    <row r="65" spans="1:9" x14ac:dyDescent="0.25">
      <c r="A65" s="41" t="s">
        <v>93</v>
      </c>
      <c r="B65" s="34" t="s">
        <v>7</v>
      </c>
      <c r="C65" s="34"/>
      <c r="D65" s="35">
        <v>1753551</v>
      </c>
      <c r="E65" s="35">
        <v>1878843</v>
      </c>
      <c r="F65" s="35">
        <v>1956184</v>
      </c>
      <c r="G65" s="35">
        <v>2051058</v>
      </c>
      <c r="H65" s="35">
        <v>2061775</v>
      </c>
      <c r="I65" s="35">
        <v>2226094</v>
      </c>
    </row>
    <row r="66" spans="1:9" x14ac:dyDescent="0.25">
      <c r="A66" s="51"/>
      <c r="B66" s="46" t="s">
        <v>8</v>
      </c>
      <c r="C66" s="45"/>
      <c r="D66" s="50">
        <v>1391907</v>
      </c>
      <c r="E66" s="50">
        <v>1381505</v>
      </c>
      <c r="F66" s="50">
        <v>1403741</v>
      </c>
      <c r="G66" s="50">
        <v>1426315</v>
      </c>
      <c r="H66" s="50">
        <v>1352952</v>
      </c>
      <c r="I66" s="50">
        <v>1326615</v>
      </c>
    </row>
    <row r="67" spans="1:9" x14ac:dyDescent="0.25">
      <c r="A67" s="44"/>
      <c r="B67" s="38" t="s">
        <v>9</v>
      </c>
      <c r="C67" s="43"/>
      <c r="D67" s="40">
        <v>303827</v>
      </c>
      <c r="E67" s="40">
        <v>307709</v>
      </c>
      <c r="F67" s="35">
        <v>310619</v>
      </c>
      <c r="G67" s="40">
        <v>330697</v>
      </c>
      <c r="H67" s="35">
        <v>296282</v>
      </c>
      <c r="I67" s="35">
        <v>278894</v>
      </c>
    </row>
    <row r="68" spans="1:9" x14ac:dyDescent="0.25">
      <c r="A68" s="51"/>
      <c r="B68" s="46" t="s">
        <v>10</v>
      </c>
      <c r="C68" s="45"/>
      <c r="D68" s="50">
        <v>22009</v>
      </c>
      <c r="E68" s="49">
        <v>23071</v>
      </c>
      <c r="F68" s="50">
        <v>20715</v>
      </c>
      <c r="G68" s="50">
        <v>20172</v>
      </c>
      <c r="H68" s="50">
        <v>18317</v>
      </c>
      <c r="I68" s="50">
        <v>22688</v>
      </c>
    </row>
    <row r="69" spans="1:9" x14ac:dyDescent="0.2">
      <c r="A69" s="70" t="s">
        <v>115</v>
      </c>
      <c r="B69" s="71"/>
      <c r="C69" s="53" t="s">
        <v>6</v>
      </c>
      <c r="D69" s="54">
        <f>+SUM(D65:D68)</f>
        <v>3471294</v>
      </c>
      <c r="E69" s="54">
        <f>+SUM(E65:E68)</f>
        <v>3591128</v>
      </c>
      <c r="F69" s="54">
        <f>+SUM(F65:F68)</f>
        <v>3691259</v>
      </c>
      <c r="G69" s="54">
        <f>+SUM(G65:G68)</f>
        <v>3828242</v>
      </c>
      <c r="H69" s="54">
        <v>3729326</v>
      </c>
      <c r="I69" s="54">
        <v>3854291</v>
      </c>
    </row>
    <row r="70" spans="1:9" x14ac:dyDescent="0.2">
      <c r="A70" s="27" t="s">
        <v>51</v>
      </c>
      <c r="C70" s="14"/>
      <c r="D70" s="17"/>
      <c r="E70" s="17"/>
      <c r="F70" s="17"/>
      <c r="G70" s="17"/>
      <c r="H70" s="17"/>
      <c r="I70" s="17"/>
    </row>
    <row r="71" spans="1:9" ht="12.75" customHeight="1" x14ac:dyDescent="0.25">
      <c r="A71" s="55" t="s">
        <v>52</v>
      </c>
      <c r="C71" s="20"/>
      <c r="D71" s="21"/>
      <c r="E71" s="22"/>
      <c r="F71" s="16"/>
      <c r="G71" s="19"/>
      <c r="H71" s="15"/>
      <c r="I71" s="15"/>
    </row>
    <row r="72" spans="1:9" ht="12.75" customHeight="1" x14ac:dyDescent="0.25">
      <c r="A72" s="56" t="s">
        <v>116</v>
      </c>
      <c r="C72" s="20"/>
      <c r="D72" s="21"/>
      <c r="E72" s="22"/>
      <c r="F72" s="23"/>
      <c r="G72" s="21"/>
      <c r="H72" s="24"/>
      <c r="I72" s="24"/>
    </row>
    <row r="73" spans="1:9" ht="15.75" x14ac:dyDescent="0.25">
      <c r="A73" s="56" t="s">
        <v>117</v>
      </c>
      <c r="C73" s="20"/>
      <c r="D73" s="21"/>
      <c r="E73" s="22"/>
      <c r="F73" s="23"/>
      <c r="G73" s="21"/>
      <c r="H73" s="24"/>
      <c r="I73" s="24"/>
    </row>
    <row r="74" spans="1:9" x14ac:dyDescent="0.2">
      <c r="A74" s="27" t="s">
        <v>118</v>
      </c>
      <c r="C74" s="14"/>
    </row>
    <row r="75" spans="1:9" x14ac:dyDescent="0.2">
      <c r="A75" s="27" t="s">
        <v>56</v>
      </c>
      <c r="C75" s="14"/>
    </row>
    <row r="76" spans="1:9" x14ac:dyDescent="0.2">
      <c r="B76" s="25"/>
    </row>
    <row r="77" spans="1:9" x14ac:dyDescent="0.2">
      <c r="B77" s="25"/>
    </row>
    <row r="78" spans="1:9" x14ac:dyDescent="0.2">
      <c r="D78" s="15"/>
      <c r="E78" s="15"/>
    </row>
    <row r="79" spans="1:9" x14ac:dyDescent="0.2">
      <c r="D79" s="15"/>
      <c r="E79" s="15"/>
    </row>
    <row r="80" spans="1:9" x14ac:dyDescent="0.2">
      <c r="D80" s="15"/>
      <c r="E80" s="15"/>
    </row>
    <row r="81" spans="4:5" x14ac:dyDescent="0.2">
      <c r="D81" s="15"/>
      <c r="E81" s="15"/>
    </row>
    <row r="82" spans="4:5" x14ac:dyDescent="0.2">
      <c r="D82" s="15"/>
      <c r="E82" s="15"/>
    </row>
    <row r="83" spans="4:5" x14ac:dyDescent="0.2">
      <c r="D83" s="15"/>
      <c r="E83" s="15"/>
    </row>
    <row r="84" spans="4:5" x14ac:dyDescent="0.2">
      <c r="D84" s="15"/>
      <c r="E84" s="15"/>
    </row>
    <row r="85" spans="4:5" x14ac:dyDescent="0.2">
      <c r="D85" s="15"/>
      <c r="E85" s="15"/>
    </row>
    <row r="86" spans="4:5" x14ac:dyDescent="0.2">
      <c r="D86" s="15"/>
      <c r="E86" s="15"/>
    </row>
  </sheetData>
  <mergeCells count="2">
    <mergeCell ref="A1:G2"/>
    <mergeCell ref="A69:B69"/>
  </mergeCells>
  <pageMargins left="0.39370078740157483" right="0.74803149606299213" top="0.19685039370078741" bottom="0.98425196850393704" header="0" footer="0"/>
  <pageSetup paperSize="9" scale="7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showGridLines="0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3" sqref="A3"/>
    </sheetView>
  </sheetViews>
  <sheetFormatPr baseColWidth="10" defaultRowHeight="15" x14ac:dyDescent="0.2"/>
  <cols>
    <col min="1" max="1" width="13.5703125" style="11" customWidth="1"/>
    <col min="2" max="2" width="39.7109375" style="11" bestFit="1" customWidth="1"/>
    <col min="3" max="12" width="11.5703125" style="11" customWidth="1"/>
    <col min="13" max="13" width="11.5703125" style="14" customWidth="1"/>
    <col min="14" max="14" width="11.5703125" style="11" customWidth="1"/>
    <col min="15" max="16" width="11.5703125" style="14" customWidth="1"/>
    <col min="17" max="21" width="11.5703125" style="11" customWidth="1"/>
    <col min="22" max="16384" width="11.42578125" style="11"/>
  </cols>
  <sheetData>
    <row r="1" spans="1:16" ht="15" customHeight="1" x14ac:dyDescent="0.25">
      <c r="A1" s="69" t="s">
        <v>126</v>
      </c>
      <c r="B1" s="69"/>
      <c r="C1" s="69"/>
      <c r="D1" s="69"/>
      <c r="E1" s="69"/>
      <c r="F1" s="69"/>
      <c r="G1" s="69"/>
      <c r="H1" s="57"/>
    </row>
    <row r="2" spans="1:16" ht="18.75" customHeight="1" x14ac:dyDescent="0.25">
      <c r="A2" s="69"/>
      <c r="B2" s="69"/>
      <c r="C2" s="69"/>
      <c r="D2" s="69"/>
      <c r="E2" s="69"/>
      <c r="F2" s="69"/>
      <c r="G2" s="69"/>
      <c r="H2" s="57"/>
      <c r="M2" s="11"/>
      <c r="O2" s="11"/>
      <c r="P2" s="11"/>
    </row>
    <row r="3" spans="1:16" x14ac:dyDescent="0.25">
      <c r="A3" s="12"/>
      <c r="G3" s="28"/>
      <c r="H3" s="28"/>
    </row>
    <row r="4" spans="1:16" ht="29.25" customHeight="1" x14ac:dyDescent="0.2">
      <c r="A4" s="42" t="s">
        <v>57</v>
      </c>
      <c r="B4" s="42" t="s">
        <v>58</v>
      </c>
      <c r="C4" s="42">
        <v>2010</v>
      </c>
      <c r="D4" s="42">
        <v>2011</v>
      </c>
      <c r="E4" s="42">
        <v>2012</v>
      </c>
      <c r="F4" s="42">
        <v>2013</v>
      </c>
      <c r="G4" s="42">
        <v>2014</v>
      </c>
      <c r="H4" s="42">
        <v>2015</v>
      </c>
    </row>
    <row r="5" spans="1:16" x14ac:dyDescent="0.2">
      <c r="A5" s="63" t="s">
        <v>59</v>
      </c>
      <c r="B5" s="47" t="s">
        <v>60</v>
      </c>
      <c r="C5" s="48">
        <v>102507</v>
      </c>
      <c r="D5" s="48">
        <v>106097</v>
      </c>
      <c r="E5" s="50">
        <v>108234</v>
      </c>
      <c r="F5" s="48">
        <v>107569</v>
      </c>
      <c r="G5" s="64">
        <v>118359</v>
      </c>
      <c r="H5" s="64">
        <v>124548</v>
      </c>
    </row>
    <row r="6" spans="1:16" x14ac:dyDescent="0.2">
      <c r="A6" s="43"/>
      <c r="B6" s="60" t="s">
        <v>61</v>
      </c>
      <c r="C6" s="36">
        <v>58857</v>
      </c>
      <c r="D6" s="36">
        <v>60146</v>
      </c>
      <c r="E6" s="35">
        <v>59315</v>
      </c>
      <c r="F6" s="36">
        <v>60217</v>
      </c>
      <c r="G6" s="61">
        <v>62396</v>
      </c>
      <c r="H6" s="61">
        <v>63336</v>
      </c>
    </row>
    <row r="7" spans="1:16" x14ac:dyDescent="0.2">
      <c r="A7" s="45"/>
      <c r="B7" s="47" t="s">
        <v>62</v>
      </c>
      <c r="C7" s="48">
        <v>175386</v>
      </c>
      <c r="D7" s="48">
        <v>147030</v>
      </c>
      <c r="E7" s="50">
        <v>165222</v>
      </c>
      <c r="F7" s="48">
        <v>175757</v>
      </c>
      <c r="G7" s="64">
        <v>176710</v>
      </c>
      <c r="H7" s="64">
        <v>162751</v>
      </c>
    </row>
    <row r="8" spans="1:16" x14ac:dyDescent="0.2">
      <c r="A8" s="33" t="s">
        <v>63</v>
      </c>
      <c r="B8" s="60" t="s">
        <v>64</v>
      </c>
      <c r="C8" s="36">
        <v>4144</v>
      </c>
      <c r="D8" s="36">
        <v>3855</v>
      </c>
      <c r="E8" s="35">
        <v>3563</v>
      </c>
      <c r="F8" s="36">
        <v>3564</v>
      </c>
      <c r="G8" s="61">
        <v>3803</v>
      </c>
      <c r="H8" s="61">
        <v>3568</v>
      </c>
    </row>
    <row r="9" spans="1:16" x14ac:dyDescent="0.2">
      <c r="A9" s="45"/>
      <c r="B9" s="47" t="s">
        <v>65</v>
      </c>
      <c r="C9" s="48">
        <v>4163</v>
      </c>
      <c r="D9" s="48">
        <v>3980</v>
      </c>
      <c r="E9" s="50">
        <v>4113</v>
      </c>
      <c r="F9" s="50" t="s">
        <v>34</v>
      </c>
      <c r="G9" s="65" t="s">
        <v>34</v>
      </c>
      <c r="H9" s="65">
        <v>1072</v>
      </c>
    </row>
    <row r="10" spans="1:16" x14ac:dyDescent="0.2">
      <c r="A10" s="43"/>
      <c r="B10" s="60" t="s">
        <v>66</v>
      </c>
      <c r="C10" s="40" t="s">
        <v>11</v>
      </c>
      <c r="D10" s="40" t="s">
        <v>11</v>
      </c>
      <c r="E10" s="40" t="s">
        <v>11</v>
      </c>
      <c r="F10" s="40" t="s">
        <v>11</v>
      </c>
      <c r="G10" s="62" t="s">
        <v>34</v>
      </c>
      <c r="H10" s="62"/>
    </row>
    <row r="11" spans="1:16" x14ac:dyDescent="0.2">
      <c r="A11" s="63" t="s">
        <v>67</v>
      </c>
      <c r="B11" s="47" t="s">
        <v>68</v>
      </c>
      <c r="C11" s="48">
        <v>8609</v>
      </c>
      <c r="D11" s="48">
        <v>7084</v>
      </c>
      <c r="E11" s="50">
        <v>7240</v>
      </c>
      <c r="F11" s="48">
        <v>6321</v>
      </c>
      <c r="G11" s="64">
        <v>6022</v>
      </c>
      <c r="H11" s="64">
        <v>5715</v>
      </c>
    </row>
    <row r="12" spans="1:16" x14ac:dyDescent="0.2">
      <c r="A12" s="33" t="s">
        <v>69</v>
      </c>
      <c r="B12" s="60" t="s">
        <v>70</v>
      </c>
      <c r="C12" s="36">
        <v>13381</v>
      </c>
      <c r="D12" s="36">
        <v>34075</v>
      </c>
      <c r="E12" s="35">
        <v>35859</v>
      </c>
      <c r="F12" s="36">
        <v>35667</v>
      </c>
      <c r="G12" s="61">
        <v>32402</v>
      </c>
      <c r="H12" s="61">
        <f>15839+17886</f>
        <v>33725</v>
      </c>
    </row>
    <row r="13" spans="1:16" x14ac:dyDescent="0.2">
      <c r="A13" s="45"/>
      <c r="B13" s="47" t="s">
        <v>71</v>
      </c>
      <c r="C13" s="48">
        <v>9107</v>
      </c>
      <c r="D13" s="48">
        <v>12814</v>
      </c>
      <c r="E13" s="50">
        <v>13425</v>
      </c>
      <c r="F13" s="48">
        <v>12903</v>
      </c>
      <c r="G13" s="64">
        <v>14166</v>
      </c>
      <c r="H13" s="64">
        <v>14278</v>
      </c>
    </row>
    <row r="14" spans="1:16" ht="17.25" x14ac:dyDescent="0.2">
      <c r="A14" s="43"/>
      <c r="B14" s="34" t="s">
        <v>72</v>
      </c>
      <c r="C14" s="36">
        <v>18897</v>
      </c>
      <c r="D14" s="36">
        <v>42517</v>
      </c>
      <c r="E14" s="35">
        <v>41625</v>
      </c>
      <c r="F14" s="36">
        <v>10592</v>
      </c>
      <c r="G14" s="62" t="s">
        <v>92</v>
      </c>
      <c r="H14" s="62">
        <f>19727+23290</f>
        <v>43017</v>
      </c>
    </row>
    <row r="15" spans="1:16" x14ac:dyDescent="0.2">
      <c r="A15" s="63" t="s">
        <v>67</v>
      </c>
      <c r="B15" s="47" t="s">
        <v>73</v>
      </c>
      <c r="C15" s="48">
        <v>16196</v>
      </c>
      <c r="D15" s="48">
        <v>17890</v>
      </c>
      <c r="E15" s="50">
        <v>16537</v>
      </c>
      <c r="F15" s="48">
        <v>14841</v>
      </c>
      <c r="G15" s="64">
        <v>18182</v>
      </c>
      <c r="H15" s="64">
        <f>16368+5465</f>
        <v>21833</v>
      </c>
    </row>
    <row r="16" spans="1:16" x14ac:dyDescent="0.2">
      <c r="A16" s="33" t="s">
        <v>74</v>
      </c>
      <c r="B16" s="60" t="s">
        <v>75</v>
      </c>
      <c r="C16" s="36">
        <v>6109</v>
      </c>
      <c r="D16" s="36">
        <v>5549</v>
      </c>
      <c r="E16" s="35">
        <v>6003</v>
      </c>
      <c r="F16" s="36">
        <v>6061</v>
      </c>
      <c r="G16" s="61">
        <v>7932</v>
      </c>
      <c r="H16" s="61">
        <v>7684</v>
      </c>
    </row>
    <row r="17" spans="1:8" x14ac:dyDescent="0.2">
      <c r="A17" s="63"/>
      <c r="B17" s="47" t="s">
        <v>76</v>
      </c>
      <c r="C17" s="48">
        <v>92039</v>
      </c>
      <c r="D17" s="48">
        <v>101065</v>
      </c>
      <c r="E17" s="50">
        <v>104681</v>
      </c>
      <c r="F17" s="48">
        <v>109590</v>
      </c>
      <c r="G17" s="64">
        <v>100592</v>
      </c>
      <c r="H17" s="64">
        <v>122089</v>
      </c>
    </row>
    <row r="18" spans="1:8" x14ac:dyDescent="0.2">
      <c r="A18" s="33"/>
      <c r="B18" s="60" t="s">
        <v>77</v>
      </c>
      <c r="C18" s="36">
        <v>22233</v>
      </c>
      <c r="D18" s="36">
        <v>20542</v>
      </c>
      <c r="E18" s="35">
        <v>18978</v>
      </c>
      <c r="F18" s="36">
        <v>16253</v>
      </c>
      <c r="G18" s="61">
        <v>15773</v>
      </c>
      <c r="H18" s="61">
        <v>15884</v>
      </c>
    </row>
    <row r="19" spans="1:8" x14ac:dyDescent="0.2">
      <c r="A19" s="63" t="s">
        <v>78</v>
      </c>
      <c r="B19" s="47" t="s">
        <v>79</v>
      </c>
      <c r="C19" s="48">
        <v>89385</v>
      </c>
      <c r="D19" s="48">
        <v>90136</v>
      </c>
      <c r="E19" s="50">
        <v>90114</v>
      </c>
      <c r="F19" s="48">
        <v>90803</v>
      </c>
      <c r="G19" s="64">
        <v>82586</v>
      </c>
      <c r="H19" s="64">
        <v>78878</v>
      </c>
    </row>
    <row r="20" spans="1:8" x14ac:dyDescent="0.2">
      <c r="A20" s="33"/>
      <c r="B20" s="60" t="s">
        <v>45</v>
      </c>
      <c r="C20" s="36">
        <v>13717</v>
      </c>
      <c r="D20" s="36">
        <v>15041</v>
      </c>
      <c r="E20" s="35">
        <v>17563</v>
      </c>
      <c r="F20" s="36">
        <v>17072</v>
      </c>
      <c r="G20" s="61">
        <v>16114</v>
      </c>
      <c r="H20" s="61">
        <v>17333</v>
      </c>
    </row>
    <row r="21" spans="1:8" x14ac:dyDescent="0.2">
      <c r="A21" s="63"/>
      <c r="B21" s="47" t="s">
        <v>80</v>
      </c>
      <c r="C21" s="48">
        <v>53254</v>
      </c>
      <c r="D21" s="48">
        <v>49073</v>
      </c>
      <c r="E21" s="50">
        <v>59857</v>
      </c>
      <c r="F21" s="48">
        <v>65595</v>
      </c>
      <c r="G21" s="64">
        <v>65163</v>
      </c>
      <c r="H21" s="64">
        <f>69291+543</f>
        <v>69834</v>
      </c>
    </row>
    <row r="22" spans="1:8" x14ac:dyDescent="0.2">
      <c r="A22" s="33"/>
      <c r="B22" s="60" t="s">
        <v>81</v>
      </c>
      <c r="C22" s="36">
        <v>12888</v>
      </c>
      <c r="D22" s="36">
        <v>14081</v>
      </c>
      <c r="E22" s="35">
        <v>13214</v>
      </c>
      <c r="F22" s="36">
        <v>16040</v>
      </c>
      <c r="G22" s="62">
        <f>15300+1666</f>
        <v>16966</v>
      </c>
      <c r="H22" s="62">
        <f>15056+1200</f>
        <v>16256</v>
      </c>
    </row>
    <row r="23" spans="1:8" x14ac:dyDescent="0.2">
      <c r="A23" s="63" t="s">
        <v>82</v>
      </c>
      <c r="B23" s="47" t="s">
        <v>83</v>
      </c>
      <c r="C23" s="48">
        <v>47821</v>
      </c>
      <c r="D23" s="48">
        <v>46915</v>
      </c>
      <c r="E23" s="50">
        <v>59437</v>
      </c>
      <c r="F23" s="48">
        <v>61321</v>
      </c>
      <c r="G23" s="64">
        <v>55527</v>
      </c>
      <c r="H23" s="64">
        <v>66955</v>
      </c>
    </row>
    <row r="24" spans="1:8" x14ac:dyDescent="0.2">
      <c r="A24" s="43"/>
      <c r="B24" s="60" t="s">
        <v>84</v>
      </c>
      <c r="C24" s="36">
        <v>21095</v>
      </c>
      <c r="D24" s="36">
        <v>19129</v>
      </c>
      <c r="E24" s="35">
        <v>24531</v>
      </c>
      <c r="F24" s="36">
        <v>34229</v>
      </c>
      <c r="G24" s="61">
        <v>32850</v>
      </c>
      <c r="H24" s="61">
        <f>17815+19355</f>
        <v>37170</v>
      </c>
    </row>
    <row r="25" spans="1:8" x14ac:dyDescent="0.2">
      <c r="A25" s="45"/>
      <c r="B25" s="47" t="s">
        <v>85</v>
      </c>
      <c r="C25" s="48">
        <v>19412</v>
      </c>
      <c r="D25" s="48">
        <v>20997</v>
      </c>
      <c r="E25" s="50">
        <v>24153</v>
      </c>
      <c r="F25" s="48">
        <v>19387</v>
      </c>
      <c r="G25" s="64">
        <v>22323</v>
      </c>
      <c r="H25" s="64">
        <v>24261</v>
      </c>
    </row>
    <row r="26" spans="1:8" x14ac:dyDescent="0.2">
      <c r="A26" s="33" t="s">
        <v>74</v>
      </c>
      <c r="B26" s="60" t="s">
        <v>86</v>
      </c>
      <c r="C26" s="36">
        <v>60082</v>
      </c>
      <c r="D26" s="36">
        <v>60186</v>
      </c>
      <c r="E26" s="35">
        <v>71180</v>
      </c>
      <c r="F26" s="36">
        <v>72226</v>
      </c>
      <c r="G26" s="61">
        <v>71010</v>
      </c>
      <c r="H26" s="61">
        <f>46683+35227</f>
        <v>81910</v>
      </c>
    </row>
    <row r="27" spans="1:8" x14ac:dyDescent="0.2">
      <c r="A27" s="63"/>
      <c r="B27" s="47" t="s">
        <v>87</v>
      </c>
      <c r="C27" s="48">
        <v>35655</v>
      </c>
      <c r="D27" s="48">
        <v>33893</v>
      </c>
      <c r="E27" s="50">
        <v>36025</v>
      </c>
      <c r="F27" s="48">
        <v>34603</v>
      </c>
      <c r="G27" s="64">
        <v>33255</v>
      </c>
      <c r="H27" s="64">
        <f>20436+19061</f>
        <v>39497</v>
      </c>
    </row>
    <row r="28" spans="1:8" x14ac:dyDescent="0.2">
      <c r="A28" s="33"/>
      <c r="B28" s="60" t="s">
        <v>88</v>
      </c>
      <c r="C28" s="36">
        <v>29389</v>
      </c>
      <c r="D28" s="36">
        <v>26345</v>
      </c>
      <c r="E28" s="35">
        <v>28171</v>
      </c>
      <c r="F28" s="36">
        <v>33942</v>
      </c>
      <c r="G28" s="61">
        <v>31462</v>
      </c>
      <c r="H28" s="61">
        <f>16633+ 13859</f>
        <v>30492</v>
      </c>
    </row>
    <row r="29" spans="1:8" ht="12.75" customHeight="1" x14ac:dyDescent="0.2">
      <c r="A29" s="63"/>
      <c r="B29" s="47" t="s">
        <v>89</v>
      </c>
      <c r="C29" s="50" t="s">
        <v>34</v>
      </c>
      <c r="D29" s="50" t="s">
        <v>34</v>
      </c>
      <c r="E29" s="50" t="s">
        <v>34</v>
      </c>
      <c r="F29" s="50" t="s">
        <v>34</v>
      </c>
      <c r="G29" s="65" t="s">
        <v>34</v>
      </c>
      <c r="H29" s="65" t="s">
        <v>125</v>
      </c>
    </row>
    <row r="30" spans="1:8" x14ac:dyDescent="0.2">
      <c r="A30" s="70" t="s">
        <v>121</v>
      </c>
      <c r="B30" s="71"/>
      <c r="C30" s="54">
        <v>914326</v>
      </c>
      <c r="D30" s="54">
        <v>938440</v>
      </c>
      <c r="E30" s="54">
        <v>1009040</v>
      </c>
      <c r="F30" s="54">
        <v>1004553</v>
      </c>
      <c r="G30" s="54">
        <f>+SUM(G5:G29)</f>
        <v>983593</v>
      </c>
      <c r="H30" s="54">
        <f>+SUM(H5:H29)</f>
        <v>1082086</v>
      </c>
    </row>
    <row r="31" spans="1:8" ht="12.75" customHeight="1" x14ac:dyDescent="0.2">
      <c r="A31" s="58" t="s">
        <v>52</v>
      </c>
      <c r="B31" s="20"/>
      <c r="C31" s="18"/>
      <c r="D31" s="18"/>
      <c r="E31" s="18"/>
      <c r="F31" s="18"/>
      <c r="G31" s="29"/>
      <c r="H31" s="29"/>
    </row>
    <row r="32" spans="1:8" ht="12.75" customHeight="1" x14ac:dyDescent="0.2">
      <c r="A32" s="59" t="s">
        <v>51</v>
      </c>
      <c r="B32" s="20"/>
      <c r="C32" s="18"/>
      <c r="D32" s="18"/>
      <c r="E32" s="18"/>
      <c r="F32" s="18"/>
      <c r="G32" s="29"/>
      <c r="H32" s="29"/>
    </row>
    <row r="33" spans="1:16" ht="12.75" customHeight="1" x14ac:dyDescent="0.2">
      <c r="A33" s="56" t="s">
        <v>119</v>
      </c>
      <c r="B33" s="20"/>
      <c r="C33" s="18"/>
      <c r="D33" s="18"/>
      <c r="E33" s="18"/>
      <c r="F33" s="18"/>
      <c r="G33" s="28"/>
      <c r="H33" s="28"/>
    </row>
    <row r="34" spans="1:16" x14ac:dyDescent="0.2">
      <c r="A34" s="26" t="s">
        <v>120</v>
      </c>
      <c r="B34" s="20"/>
      <c r="G34" s="28"/>
      <c r="H34" s="28"/>
    </row>
    <row r="35" spans="1:16" x14ac:dyDescent="0.2">
      <c r="A35" s="27" t="s">
        <v>55</v>
      </c>
      <c r="G35" s="28"/>
      <c r="H35" s="28"/>
    </row>
    <row r="36" spans="1:16" x14ac:dyDescent="0.2">
      <c r="A36" s="25"/>
      <c r="G36" s="28"/>
      <c r="H36" s="28"/>
    </row>
    <row r="37" spans="1:16" x14ac:dyDescent="0.2">
      <c r="A37" s="25"/>
      <c r="G37" s="28"/>
      <c r="H37" s="28"/>
      <c r="J37" s="30"/>
      <c r="O37" s="13"/>
      <c r="P37" s="13"/>
    </row>
    <row r="38" spans="1:16" x14ac:dyDescent="0.2">
      <c r="O38" s="31"/>
      <c r="P38" s="31"/>
    </row>
    <row r="39" spans="1:16" x14ac:dyDescent="0.2">
      <c r="O39" s="32"/>
      <c r="P39" s="32"/>
    </row>
    <row r="41" spans="1:16" x14ac:dyDescent="0.2">
      <c r="O41" s="31"/>
      <c r="P41" s="31"/>
    </row>
    <row r="42" spans="1:16" x14ac:dyDescent="0.2">
      <c r="O42" s="31"/>
      <c r="P42" s="31"/>
    </row>
    <row r="43" spans="1:16" x14ac:dyDescent="0.2">
      <c r="O43" s="31"/>
      <c r="P43" s="31"/>
    </row>
    <row r="44" spans="1:16" x14ac:dyDescent="0.2">
      <c r="O44" s="31"/>
      <c r="P44" s="31"/>
    </row>
    <row r="45" spans="1:16" x14ac:dyDescent="0.2">
      <c r="O45" s="31"/>
      <c r="P45" s="31"/>
    </row>
    <row r="46" spans="1:16" x14ac:dyDescent="0.2">
      <c r="O46" s="32"/>
      <c r="P46" s="32"/>
    </row>
    <row r="47" spans="1:16" x14ac:dyDescent="0.2">
      <c r="O47" s="31"/>
      <c r="P47" s="31"/>
    </row>
    <row r="53" spans="15:16" x14ac:dyDescent="0.2">
      <c r="O53" s="32"/>
      <c r="P53" s="32"/>
    </row>
  </sheetData>
  <mergeCells count="2">
    <mergeCell ref="A1:G2"/>
    <mergeCell ref="A30:B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Consultas_2000-2015</vt:lpstr>
      <vt:lpstr>consultas_externas</vt:lpstr>
      <vt:lpstr>consultas_guardias</vt:lpstr>
      <vt:lpstr>'Consultas_2000-2015'!Área_de_impresión</vt:lpstr>
    </vt:vector>
  </TitlesOfParts>
  <Company>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ISG</dc:creator>
  <cp:lastModifiedBy>Andrea</cp:lastModifiedBy>
  <cp:lastPrinted>2011-08-30T23:57:07Z</cp:lastPrinted>
  <dcterms:created xsi:type="dcterms:W3CDTF">2011-08-30T16:22:52Z</dcterms:created>
  <dcterms:modified xsi:type="dcterms:W3CDTF">2016-07-22T13:55:58Z</dcterms:modified>
</cp:coreProperties>
</file>