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60"/>
  </bookViews>
  <sheets>
    <sheet name="NacimientosPorDepartamento" sheetId="1" r:id="rId1"/>
    <sheet name="NacimientosPorLugar" sheetId="2" r:id="rId2"/>
    <sheet name="NacimientosPorEdadMadre" sheetId="3" r:id="rId3"/>
  </sheets>
  <calcPr calcId="145621"/>
</workbook>
</file>

<file path=xl/calcChain.xml><?xml version="1.0" encoding="utf-8"?>
<calcChain xmlns="http://schemas.openxmlformats.org/spreadsheetml/2006/main">
  <c r="L20" i="3" l="1"/>
  <c r="L19" i="3"/>
  <c r="G20" i="2"/>
  <c r="G19" i="2"/>
  <c r="P25" i="1"/>
  <c r="P24" i="1"/>
  <c r="L18" i="3" l="1"/>
  <c r="L17" i="3"/>
  <c r="G18" i="2"/>
  <c r="G17" i="2"/>
  <c r="L24" i="1"/>
  <c r="K24" i="1"/>
  <c r="J24" i="1"/>
  <c r="I24" i="1"/>
  <c r="H24" i="1"/>
  <c r="G24" i="1"/>
  <c r="F24" i="1"/>
  <c r="E24" i="1"/>
  <c r="D24" i="1"/>
  <c r="C24" i="1"/>
  <c r="B24" i="1"/>
  <c r="G15" i="2" l="1"/>
  <c r="G14" i="2"/>
  <c r="L15" i="3"/>
  <c r="K25" i="1"/>
  <c r="C25" i="1"/>
  <c r="L7" i="3"/>
  <c r="L8" i="3"/>
  <c r="L9" i="3"/>
  <c r="L10" i="3"/>
  <c r="L11" i="3"/>
  <c r="L12" i="3"/>
  <c r="L13" i="3"/>
  <c r="L14" i="3"/>
  <c r="L16" i="3"/>
  <c r="G7" i="2"/>
  <c r="G8" i="2"/>
  <c r="G9" i="2"/>
  <c r="G10" i="2"/>
  <c r="G11" i="2"/>
  <c r="G12" i="2"/>
  <c r="G13" i="2"/>
  <c r="G16" i="2"/>
  <c r="D25" i="1"/>
  <c r="E25" i="1"/>
  <c r="F25" i="1"/>
  <c r="G25" i="1"/>
  <c r="H25" i="1"/>
  <c r="I25" i="1"/>
  <c r="J25" i="1"/>
  <c r="L25" i="1"/>
  <c r="L6" i="3"/>
  <c r="G6" i="2"/>
  <c r="B25" i="1"/>
</calcChain>
</file>

<file path=xl/sharedStrings.xml><?xml version="1.0" encoding="utf-8"?>
<sst xmlns="http://schemas.openxmlformats.org/spreadsheetml/2006/main" count="59" uniqueCount="48">
  <si>
    <t>Total</t>
  </si>
  <si>
    <t>Capital</t>
  </si>
  <si>
    <t>General Alvear</t>
  </si>
  <si>
    <t>Godoy Cruz</t>
  </si>
  <si>
    <t>Guaymallén</t>
  </si>
  <si>
    <t>La Paz</t>
  </si>
  <si>
    <t>Las Heras</t>
  </si>
  <si>
    <t>Lavalle</t>
  </si>
  <si>
    <t>Luján</t>
  </si>
  <si>
    <t>Maipú</t>
  </si>
  <si>
    <t>Malargüe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</si>
  <si>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</si>
  <si>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</si>
  <si>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</si>
  <si>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</si>
  <si>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</si>
  <si>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</si>
  <si>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</si>
  <si>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Ignorado</t>
  </si>
  <si>
    <t>Junin</t>
  </si>
  <si>
    <t>H. Público</t>
  </si>
  <si>
    <t>H. Privado</t>
  </si>
  <si>
    <t>Vivienda</t>
  </si>
  <si>
    <t>Otro Lugar</t>
  </si>
  <si>
    <t>Año</t>
  </si>
  <si>
    <t>Edad de la madre</t>
  </si>
  <si>
    <t>- de 15</t>
  </si>
  <si>
    <t>15 - 19</t>
  </si>
  <si>
    <t>20 - 24</t>
  </si>
  <si>
    <t xml:space="preserve">25 - 29 </t>
  </si>
  <si>
    <t>30 - 34</t>
  </si>
  <si>
    <t>35 - 39</t>
  </si>
  <si>
    <t>40 - 44</t>
  </si>
  <si>
    <t>45 - 49</t>
  </si>
  <si>
    <t>50 y mas</t>
  </si>
  <si>
    <t>Lugar de ocurrencia</t>
  </si>
  <si>
    <t>2011</t>
  </si>
  <si>
    <t>Otras provincias y/o ignorado</t>
  </si>
  <si>
    <t>2012</t>
  </si>
  <si>
    <t>2013</t>
  </si>
  <si>
    <t xml:space="preserve"> - </t>
  </si>
  <si>
    <t>Fuente: Elaboración propia sobre la base de información de la Subsecretaría de Planificación y Control Ministerio de Salud - Gobierno de Mendoza.</t>
  </si>
  <si>
    <t>Residencia habitual (departamento)</t>
  </si>
  <si>
    <t>Nacimientos registrados según departamento de residencia de la madre. Mendoza
Totales años 2001 – 2015</t>
  </si>
  <si>
    <t>2014</t>
  </si>
  <si>
    <t>2015</t>
  </si>
  <si>
    <t>Nacimientos registrados según lugar de ocurrencia. Mendoza
Totales por año 2001 – 2015</t>
  </si>
  <si>
    <t>Nacimientos registrados según edad de la madre. Mendoza
Totales por año 2001 - 2015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</si>
</sst>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3" applyNumberFormat="0" applyAlignment="0" applyProtection="0"/>
    <xf numFmtId="0" fontId="9" fillId="30" borderId="0" applyNumberFormat="0" applyBorder="0" applyAlignment="0" applyProtection="0"/>
    <xf numFmtId="43" fontId="1" fillId="0" borderId="0" applyFont="0" applyFill="0" applyBorder="0" applyAlignment="0" applyProtection="0"/>
    <xf numFmtId="0" fontId="10" fillId="31" borderId="0" applyNumberFormat="0" applyBorder="0" applyAlignment="0" applyProtection="0"/>
    <xf numFmtId="0" fontId="1" fillId="32" borderId="6" applyNumberFormat="0" applyFon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7" fillId="0" borderId="10" applyNumberFormat="0" applyFill="0" applyAlignment="0" applyProtection="0"/>
    <xf numFmtId="0" fontId="17" fillId="0" borderId="11" applyNumberFormat="0" applyFill="0" applyAlignment="0" applyProtection="0"/>
  </cellStyleXfs>
  <cellXfs count="49">
    <xf numFmtId="0" fontId="0" fillId="0" borderId="0" xfId="0"/>
    <xf numFmtId="0" fontId="5" fillId="33" borderId="1" xfId="0" applyFont="1" applyFill="1" applyBorder="1" applyAlignment="1">
      <alignment horizontal="center" vertical="center" wrapText="1"/>
    </xf>
    <xf numFmtId="3" fontId="20" fillId="34" borderId="1" xfId="0" applyNumberFormat="1" applyFont="1" applyFill="1" applyBorder="1" applyAlignment="1">
      <alignment horizontal="right" vertical="center"/>
    </xf>
    <xf numFmtId="3" fontId="20" fillId="35" borderId="1" xfId="0" applyNumberFormat="1" applyFont="1" applyFill="1" applyBorder="1" applyAlignment="1">
      <alignment horizontal="right" vertical="center"/>
    </xf>
    <xf numFmtId="0" fontId="5" fillId="33" borderId="1" xfId="0" applyFont="1" applyFill="1" applyBorder="1" applyAlignment="1">
      <alignment horizontal="center" vertical="center"/>
    </xf>
    <xf numFmtId="3" fontId="5" fillId="33" borderId="1" xfId="0" applyNumberFormat="1" applyFont="1" applyFill="1" applyBorder="1" applyAlignment="1">
      <alignment horizontal="right" vertical="center" wrapText="1"/>
    </xf>
    <xf numFmtId="3" fontId="20" fillId="34" borderId="1" xfId="0" applyNumberFormat="1" applyFont="1" applyFill="1" applyBorder="1" applyAlignment="1">
      <alignment horizontal="right" vertical="center" wrapText="1"/>
    </xf>
    <xf numFmtId="3" fontId="21" fillId="34" borderId="1" xfId="0" applyNumberFormat="1" applyFont="1" applyFill="1" applyBorder="1" applyAlignment="1">
      <alignment horizontal="right" vertical="center" wrapText="1"/>
    </xf>
    <xf numFmtId="3" fontId="20" fillId="35" borderId="1" xfId="0" applyNumberFormat="1" applyFont="1" applyFill="1" applyBorder="1" applyAlignment="1">
      <alignment horizontal="right" vertical="center" wrapText="1"/>
    </xf>
    <xf numFmtId="3" fontId="21" fillId="35" borderId="1" xfId="0" applyNumberFormat="1" applyFont="1" applyFill="1" applyBorder="1" applyAlignment="1">
      <alignment horizontal="right" vertical="center" wrapText="1"/>
    </xf>
    <xf numFmtId="0" fontId="5" fillId="33" borderId="1" xfId="0" applyFont="1" applyFill="1" applyBorder="1" applyAlignment="1">
      <alignment horizontal="center" wrapText="1"/>
    </xf>
    <xf numFmtId="49" fontId="21" fillId="34" borderId="1" xfId="0" applyNumberFormat="1" applyFont="1" applyFill="1" applyBorder="1" applyAlignment="1">
      <alignment horizontal="center" vertical="center" wrapText="1"/>
    </xf>
    <xf numFmtId="49" fontId="21" fillId="35" borderId="1" xfId="0" applyNumberFormat="1" applyFont="1" applyFill="1" applyBorder="1" applyAlignment="1">
      <alignment horizontal="center" vertical="center" wrapText="1"/>
    </xf>
    <xf numFmtId="3" fontId="21" fillId="34" borderId="1" xfId="0" applyNumberFormat="1" applyFont="1" applyFill="1" applyBorder="1" applyAlignment="1">
      <alignment horizontal="left" vertical="center"/>
    </xf>
    <xf numFmtId="3" fontId="21" fillId="35" borderId="1" xfId="0" applyNumberFormat="1" applyFont="1" applyFill="1" applyBorder="1" applyAlignment="1">
      <alignment horizontal="left" vertical="center"/>
    </xf>
    <xf numFmtId="0" fontId="5" fillId="33" borderId="1" xfId="0" applyFont="1" applyFill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 vertical="center" wrapText="1"/>
    </xf>
    <xf numFmtId="0" fontId="23" fillId="36" borderId="0" xfId="0" applyFont="1" applyFill="1" applyAlignment="1">
      <alignment vertical="center" wrapText="1"/>
    </xf>
    <xf numFmtId="0" fontId="0" fillId="36" borderId="0" xfId="0" applyFont="1" applyFill="1" applyAlignment="1">
      <alignment vertical="center"/>
    </xf>
    <xf numFmtId="0" fontId="17" fillId="36" borderId="0" xfId="0" applyFont="1" applyFill="1" applyAlignment="1">
      <alignment horizontal="center" vertical="center" wrapText="1"/>
    </xf>
    <xf numFmtId="3" fontId="0" fillId="36" borderId="0" xfId="0" applyNumberFormat="1" applyFont="1" applyFill="1" applyAlignment="1">
      <alignment vertical="center"/>
    </xf>
    <xf numFmtId="0" fontId="0" fillId="36" borderId="0" xfId="0" applyFont="1" applyFill="1" applyAlignment="1">
      <alignment horizontal="right" vertical="center" wrapText="1"/>
    </xf>
    <xf numFmtId="0" fontId="26" fillId="36" borderId="0" xfId="0" applyFont="1" applyFill="1" applyAlignment="1">
      <alignment vertical="center" wrapText="1"/>
    </xf>
    <xf numFmtId="0" fontId="0" fillId="36" borderId="0" xfId="0" applyFont="1" applyFill="1" applyAlignment="1">
      <alignment horizontal="left" vertical="center" wrapText="1"/>
    </xf>
    <xf numFmtId="0" fontId="22" fillId="36" borderId="0" xfId="0" applyFont="1" applyFill="1" applyAlignment="1">
      <alignment wrapText="1"/>
    </xf>
    <xf numFmtId="0" fontId="17" fillId="36" borderId="0" xfId="0" applyFont="1" applyFill="1" applyAlignment="1">
      <alignment wrapText="1"/>
    </xf>
    <xf numFmtId="0" fontId="0" fillId="36" borderId="0" xfId="0" applyFill="1" applyAlignment="1">
      <alignment wrapText="1"/>
    </xf>
    <xf numFmtId="3" fontId="0" fillId="36" borderId="0" xfId="0" applyNumberFormat="1" applyFill="1" applyAlignment="1">
      <alignment wrapText="1"/>
    </xf>
    <xf numFmtId="0" fontId="0" fillId="36" borderId="0" xfId="0" applyFont="1" applyFill="1" applyAlignment="1">
      <alignment wrapText="1"/>
    </xf>
    <xf numFmtId="164" fontId="1" fillId="36" borderId="0" xfId="32" applyNumberFormat="1" applyFont="1" applyFill="1" applyAlignment="1">
      <alignment wrapText="1"/>
    </xf>
    <xf numFmtId="0" fontId="18" fillId="36" borderId="0" xfId="0" applyFont="1" applyFill="1" applyAlignment="1">
      <alignment horizontal="right" vertical="center" wrapText="1"/>
    </xf>
    <xf numFmtId="0" fontId="19" fillId="36" borderId="0" xfId="0" applyFont="1" applyFill="1" applyAlignment="1">
      <alignment horizontal="right" vertical="center" wrapText="1"/>
    </xf>
    <xf numFmtId="0" fontId="0" fillId="36" borderId="0" xfId="0" applyFill="1" applyAlignment="1">
      <alignment vertical="center"/>
    </xf>
    <xf numFmtId="0" fontId="17" fillId="36" borderId="0" xfId="0" applyFont="1" applyFill="1" applyAlignment="1">
      <alignment vertical="center"/>
    </xf>
    <xf numFmtId="0" fontId="17" fillId="36" borderId="0" xfId="0" applyFont="1" applyFill="1" applyAlignment="1">
      <alignment horizontal="center" vertical="center"/>
    </xf>
    <xf numFmtId="0" fontId="5" fillId="33" borderId="1" xfId="0" applyFont="1" applyFill="1" applyBorder="1" applyAlignment="1">
      <alignment horizontal="center" vertical="center" wrapText="1"/>
    </xf>
    <xf numFmtId="0" fontId="5" fillId="33" borderId="12" xfId="0" applyFont="1" applyFill="1" applyBorder="1" applyAlignment="1">
      <alignment horizontal="center" vertical="center" wrapText="1"/>
    </xf>
    <xf numFmtId="0" fontId="5" fillId="33" borderId="13" xfId="0" applyFont="1" applyFill="1" applyBorder="1" applyAlignment="1">
      <alignment horizontal="center" vertical="center" wrapText="1"/>
    </xf>
    <xf numFmtId="0" fontId="5" fillId="33" borderId="14" xfId="0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left" vertical="center" wrapText="1"/>
    </xf>
    <xf numFmtId="0" fontId="24" fillId="36" borderId="0" xfId="0" applyFont="1" applyFill="1" applyAlignment="1">
      <alignment horizontal="center" vertical="center" wrapText="1"/>
    </xf>
    <xf numFmtId="0" fontId="5" fillId="33" borderId="1" xfId="0" applyFont="1" applyFill="1" applyBorder="1" applyAlignment="1">
      <alignment horizontal="center" wrapText="1"/>
    </xf>
    <xf numFmtId="0" fontId="26" fillId="0" borderId="2" xfId="0" applyFont="1" applyBorder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5" fillId="33" borderId="1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justify" vertical="center" wrapText="1"/>
    </xf>
    <xf numFmtId="0" fontId="26" fillId="36" borderId="0" xfId="0" applyFont="1" applyFill="1" applyAlignment="1">
      <alignment horizontal="justify" vertical="center" wrapText="1"/>
    </xf>
    <xf numFmtId="0" fontId="25" fillId="36" borderId="0" xfId="0" applyFont="1" applyFill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:O26"/>
    </sheetView>
  </sheetViews>
  <sheetFormatPr baseColWidth="10" defaultRowHeight="15" x14ac:dyDescent="0.25"/>
  <cols>
    <col min="1" max="1" width="18.5703125" style="19" bestFit="1" customWidth="1"/>
    <col min="2" max="16" width="7.5703125" style="19" customWidth="1"/>
    <col min="17" max="16384" width="11.42578125" style="19"/>
  </cols>
  <sheetData>
    <row r="1" spans="1:17" s="18" customFormat="1" ht="18.75" customHeight="1" x14ac:dyDescent="0.2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s="18" customFormat="1" ht="18.75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9" customHeight="1" x14ac:dyDescent="0.25"/>
    <row r="4" spans="1:17" s="20" customFormat="1" x14ac:dyDescent="0.25">
      <c r="A4" s="36" t="s">
        <v>42</v>
      </c>
      <c r="B4" s="37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7" s="20" customFormat="1" x14ac:dyDescent="0.25">
      <c r="A5" s="36"/>
      <c r="B5" s="15">
        <v>2001</v>
      </c>
      <c r="C5" s="15">
        <v>2002</v>
      </c>
      <c r="D5" s="15">
        <v>2003</v>
      </c>
      <c r="E5" s="15">
        <v>2004</v>
      </c>
      <c r="F5" s="15">
        <v>2005</v>
      </c>
      <c r="G5" s="15">
        <v>2006</v>
      </c>
      <c r="H5" s="15">
        <v>2007</v>
      </c>
      <c r="I5" s="15">
        <v>2008</v>
      </c>
      <c r="J5" s="15">
        <v>2009</v>
      </c>
      <c r="K5" s="15">
        <v>2010</v>
      </c>
      <c r="L5" s="15">
        <v>2011</v>
      </c>
      <c r="M5" s="16">
        <v>2012</v>
      </c>
      <c r="N5" s="16">
        <v>2013</v>
      </c>
      <c r="O5" s="16">
        <v>2014</v>
      </c>
      <c r="P5" s="17">
        <v>2015</v>
      </c>
    </row>
    <row r="6" spans="1:17" x14ac:dyDescent="0.25">
      <c r="A6" s="13" t="s">
        <v>1</v>
      </c>
      <c r="B6" s="2">
        <v>1906</v>
      </c>
      <c r="C6" s="2">
        <v>1774</v>
      </c>
      <c r="D6" s="2">
        <v>1864</v>
      </c>
      <c r="E6" s="2">
        <v>1953</v>
      </c>
      <c r="F6" s="2">
        <v>1991</v>
      </c>
      <c r="G6" s="2">
        <v>2028</v>
      </c>
      <c r="H6" s="2">
        <v>2025</v>
      </c>
      <c r="I6" s="2">
        <v>2095</v>
      </c>
      <c r="J6" s="2">
        <v>1959</v>
      </c>
      <c r="K6" s="2">
        <v>2009</v>
      </c>
      <c r="L6" s="2">
        <v>1908</v>
      </c>
      <c r="M6" s="2">
        <v>1821</v>
      </c>
      <c r="N6" s="2">
        <v>1959</v>
      </c>
      <c r="O6" s="2">
        <v>1991</v>
      </c>
      <c r="P6" s="2">
        <v>1998</v>
      </c>
      <c r="Q6" s="21"/>
    </row>
    <row r="7" spans="1:17" x14ac:dyDescent="0.25">
      <c r="A7" s="14" t="s">
        <v>2</v>
      </c>
      <c r="B7" s="3">
        <v>882</v>
      </c>
      <c r="C7" s="3">
        <v>722</v>
      </c>
      <c r="D7" s="3">
        <v>766</v>
      </c>
      <c r="E7" s="3">
        <v>784</v>
      </c>
      <c r="F7" s="3">
        <v>776</v>
      </c>
      <c r="G7" s="3">
        <v>790</v>
      </c>
      <c r="H7" s="3">
        <v>855</v>
      </c>
      <c r="I7" s="3">
        <v>890</v>
      </c>
      <c r="J7" s="3">
        <v>861</v>
      </c>
      <c r="K7" s="3">
        <v>837</v>
      </c>
      <c r="L7" s="3">
        <v>898</v>
      </c>
      <c r="M7" s="3">
        <v>856</v>
      </c>
      <c r="N7" s="3">
        <v>882</v>
      </c>
      <c r="O7" s="3">
        <v>919</v>
      </c>
      <c r="P7" s="3">
        <v>842</v>
      </c>
      <c r="Q7" s="21"/>
    </row>
    <row r="8" spans="1:17" x14ac:dyDescent="0.25">
      <c r="A8" s="13" t="s">
        <v>3</v>
      </c>
      <c r="B8" s="2">
        <v>3078</v>
      </c>
      <c r="C8" s="2">
        <v>2911</v>
      </c>
      <c r="D8" s="2">
        <v>2946</v>
      </c>
      <c r="E8" s="2">
        <v>3077</v>
      </c>
      <c r="F8" s="2">
        <v>3220</v>
      </c>
      <c r="G8" s="2">
        <v>3240</v>
      </c>
      <c r="H8" s="2">
        <v>3300</v>
      </c>
      <c r="I8" s="2">
        <v>3357</v>
      </c>
      <c r="J8" s="2">
        <v>3383</v>
      </c>
      <c r="K8" s="2">
        <v>3378</v>
      </c>
      <c r="L8" s="2">
        <v>3357</v>
      </c>
      <c r="M8" s="2">
        <v>3336</v>
      </c>
      <c r="N8" s="2">
        <v>3333</v>
      </c>
      <c r="O8" s="2">
        <v>3388</v>
      </c>
      <c r="P8" s="2">
        <v>3327</v>
      </c>
      <c r="Q8" s="21"/>
    </row>
    <row r="9" spans="1:17" x14ac:dyDescent="0.25">
      <c r="A9" s="14" t="s">
        <v>4</v>
      </c>
      <c r="B9" s="3">
        <v>4559</v>
      </c>
      <c r="C9" s="3">
        <v>4344</v>
      </c>
      <c r="D9" s="3">
        <v>4480</v>
      </c>
      <c r="E9" s="3">
        <v>4888</v>
      </c>
      <c r="F9" s="3">
        <v>4961</v>
      </c>
      <c r="G9" s="3">
        <v>5148</v>
      </c>
      <c r="H9" s="3">
        <v>5149</v>
      </c>
      <c r="I9" s="3">
        <v>5583</v>
      </c>
      <c r="J9" s="3">
        <v>5534</v>
      </c>
      <c r="K9" s="3">
        <v>5323</v>
      </c>
      <c r="L9" s="3">
        <v>5417</v>
      </c>
      <c r="M9" s="3">
        <v>5268</v>
      </c>
      <c r="N9" s="3">
        <v>5500</v>
      </c>
      <c r="O9" s="3">
        <v>5834</v>
      </c>
      <c r="P9" s="3">
        <v>5675</v>
      </c>
      <c r="Q9" s="21"/>
    </row>
    <row r="10" spans="1:17" x14ac:dyDescent="0.25">
      <c r="A10" s="13" t="s">
        <v>19</v>
      </c>
      <c r="B10" s="2">
        <v>698</v>
      </c>
      <c r="C10" s="2">
        <v>619</v>
      </c>
      <c r="D10" s="2">
        <v>638</v>
      </c>
      <c r="E10" s="2">
        <v>659</v>
      </c>
      <c r="F10" s="2">
        <v>722</v>
      </c>
      <c r="G10" s="2">
        <v>749</v>
      </c>
      <c r="H10" s="2">
        <v>692</v>
      </c>
      <c r="I10" s="2">
        <v>826</v>
      </c>
      <c r="J10" s="2">
        <v>773</v>
      </c>
      <c r="K10" s="2">
        <v>788</v>
      </c>
      <c r="L10" s="2">
        <v>691</v>
      </c>
      <c r="M10" s="2">
        <v>664</v>
      </c>
      <c r="N10" s="2">
        <v>677</v>
      </c>
      <c r="O10" s="2">
        <v>775</v>
      </c>
      <c r="P10" s="2">
        <v>768</v>
      </c>
      <c r="Q10" s="21"/>
    </row>
    <row r="11" spans="1:17" x14ac:dyDescent="0.25">
      <c r="A11" s="14" t="s">
        <v>5</v>
      </c>
      <c r="B11" s="3">
        <v>202</v>
      </c>
      <c r="C11" s="3">
        <v>186</v>
      </c>
      <c r="D11" s="3">
        <v>144</v>
      </c>
      <c r="E11" s="3">
        <v>185</v>
      </c>
      <c r="F11" s="3">
        <v>152</v>
      </c>
      <c r="G11" s="3">
        <v>171</v>
      </c>
      <c r="H11" s="3">
        <v>184</v>
      </c>
      <c r="I11" s="3">
        <v>200</v>
      </c>
      <c r="J11" s="3">
        <v>154</v>
      </c>
      <c r="K11" s="3">
        <v>166</v>
      </c>
      <c r="L11" s="3">
        <v>216</v>
      </c>
      <c r="M11" s="3">
        <v>166</v>
      </c>
      <c r="N11" s="3">
        <v>198</v>
      </c>
      <c r="O11" s="3">
        <v>223</v>
      </c>
      <c r="P11" s="3">
        <v>219</v>
      </c>
      <c r="Q11" s="21"/>
    </row>
    <row r="12" spans="1:17" x14ac:dyDescent="0.25">
      <c r="A12" s="13" t="s">
        <v>6</v>
      </c>
      <c r="B12" s="2">
        <v>3405</v>
      </c>
      <c r="C12" s="2">
        <v>3114</v>
      </c>
      <c r="D12" s="2">
        <v>3296</v>
      </c>
      <c r="E12" s="2">
        <v>3612</v>
      </c>
      <c r="F12" s="2">
        <v>3572</v>
      </c>
      <c r="G12" s="2">
        <v>3722</v>
      </c>
      <c r="H12" s="2">
        <v>3951</v>
      </c>
      <c r="I12" s="2">
        <v>4038</v>
      </c>
      <c r="J12" s="2">
        <v>4098</v>
      </c>
      <c r="K12" s="2">
        <v>3898</v>
      </c>
      <c r="L12" s="2">
        <v>4022</v>
      </c>
      <c r="M12" s="2">
        <v>3816</v>
      </c>
      <c r="N12" s="2">
        <v>4174</v>
      </c>
      <c r="O12" s="2">
        <v>4318</v>
      </c>
      <c r="P12" s="2">
        <v>4308</v>
      </c>
      <c r="Q12" s="21"/>
    </row>
    <row r="13" spans="1:17" x14ac:dyDescent="0.25">
      <c r="A13" s="14" t="s">
        <v>7</v>
      </c>
      <c r="B13" s="3">
        <v>777</v>
      </c>
      <c r="C13" s="3">
        <v>697</v>
      </c>
      <c r="D13" s="3">
        <v>653</v>
      </c>
      <c r="E13" s="3">
        <v>684</v>
      </c>
      <c r="F13" s="3">
        <v>798</v>
      </c>
      <c r="G13" s="3">
        <v>852</v>
      </c>
      <c r="H13" s="3">
        <v>852</v>
      </c>
      <c r="I13" s="3">
        <v>899</v>
      </c>
      <c r="J13" s="3">
        <v>988</v>
      </c>
      <c r="K13" s="3">
        <v>911</v>
      </c>
      <c r="L13" s="3">
        <v>1006</v>
      </c>
      <c r="M13" s="3">
        <v>935</v>
      </c>
      <c r="N13" s="3">
        <v>928</v>
      </c>
      <c r="O13" s="3">
        <v>982</v>
      </c>
      <c r="P13" s="3">
        <v>970</v>
      </c>
      <c r="Q13" s="21"/>
    </row>
    <row r="14" spans="1:17" x14ac:dyDescent="0.25">
      <c r="A14" s="13" t="s">
        <v>8</v>
      </c>
      <c r="B14" s="2">
        <v>2008</v>
      </c>
      <c r="C14" s="2">
        <v>1919</v>
      </c>
      <c r="D14" s="2">
        <v>1931</v>
      </c>
      <c r="E14" s="2">
        <v>2112</v>
      </c>
      <c r="F14" s="2">
        <v>2238</v>
      </c>
      <c r="G14" s="2">
        <v>2309</v>
      </c>
      <c r="H14" s="2">
        <v>2300</v>
      </c>
      <c r="I14" s="2">
        <v>2396</v>
      </c>
      <c r="J14" s="2">
        <v>2456</v>
      </c>
      <c r="K14" s="2">
        <v>2448</v>
      </c>
      <c r="L14" s="2">
        <v>2335</v>
      </c>
      <c r="M14" s="2">
        <v>2385</v>
      </c>
      <c r="N14" s="2">
        <v>2534</v>
      </c>
      <c r="O14" s="2">
        <v>2638</v>
      </c>
      <c r="P14" s="2">
        <v>2562</v>
      </c>
      <c r="Q14" s="21"/>
    </row>
    <row r="15" spans="1:17" x14ac:dyDescent="0.25">
      <c r="A15" s="14" t="s">
        <v>9</v>
      </c>
      <c r="B15" s="3">
        <v>3003</v>
      </c>
      <c r="C15" s="3">
        <v>3005</v>
      </c>
      <c r="D15" s="3">
        <v>3039</v>
      </c>
      <c r="E15" s="3">
        <v>3206</v>
      </c>
      <c r="F15" s="3">
        <v>3280</v>
      </c>
      <c r="G15" s="3">
        <v>3426</v>
      </c>
      <c r="H15" s="3">
        <v>3550</v>
      </c>
      <c r="I15" s="3">
        <v>3602</v>
      </c>
      <c r="J15" s="3">
        <v>3657</v>
      </c>
      <c r="K15" s="3">
        <v>3443</v>
      </c>
      <c r="L15" s="3">
        <v>3482</v>
      </c>
      <c r="M15" s="3">
        <v>3416</v>
      </c>
      <c r="N15" s="3">
        <v>3518</v>
      </c>
      <c r="O15" s="3">
        <v>3743</v>
      </c>
      <c r="P15" s="3">
        <v>3769</v>
      </c>
      <c r="Q15" s="21"/>
    </row>
    <row r="16" spans="1:17" x14ac:dyDescent="0.25">
      <c r="A16" s="13" t="s">
        <v>10</v>
      </c>
      <c r="B16" s="2">
        <v>463</v>
      </c>
      <c r="C16" s="2">
        <v>463</v>
      </c>
      <c r="D16" s="2">
        <v>480</v>
      </c>
      <c r="E16" s="2">
        <v>515</v>
      </c>
      <c r="F16" s="2">
        <v>513</v>
      </c>
      <c r="G16" s="2">
        <v>586</v>
      </c>
      <c r="H16" s="2">
        <v>588</v>
      </c>
      <c r="I16" s="2">
        <v>601</v>
      </c>
      <c r="J16" s="2">
        <v>577</v>
      </c>
      <c r="K16" s="2">
        <v>590</v>
      </c>
      <c r="L16" s="2">
        <v>592</v>
      </c>
      <c r="M16" s="2">
        <v>601</v>
      </c>
      <c r="N16" s="2">
        <v>642</v>
      </c>
      <c r="O16" s="2">
        <v>656</v>
      </c>
      <c r="P16" s="2">
        <v>620</v>
      </c>
      <c r="Q16" s="21"/>
    </row>
    <row r="17" spans="1:21" x14ac:dyDescent="0.25">
      <c r="A17" s="14" t="s">
        <v>11</v>
      </c>
      <c r="B17" s="3">
        <v>990</v>
      </c>
      <c r="C17" s="3">
        <v>945</v>
      </c>
      <c r="D17" s="3">
        <v>872</v>
      </c>
      <c r="E17" s="3">
        <v>995</v>
      </c>
      <c r="F17" s="3">
        <v>1019</v>
      </c>
      <c r="G17" s="3">
        <v>968</v>
      </c>
      <c r="H17" s="3">
        <v>1036</v>
      </c>
      <c r="I17" s="3">
        <v>1098</v>
      </c>
      <c r="J17" s="3">
        <v>1055</v>
      </c>
      <c r="K17" s="3">
        <v>1132</v>
      </c>
      <c r="L17" s="3">
        <v>1123</v>
      </c>
      <c r="M17" s="3">
        <v>1077</v>
      </c>
      <c r="N17" s="3">
        <v>1052</v>
      </c>
      <c r="O17" s="3">
        <v>1193</v>
      </c>
      <c r="P17" s="3">
        <v>1104</v>
      </c>
      <c r="Q17" s="21"/>
    </row>
    <row r="18" spans="1:21" x14ac:dyDescent="0.25">
      <c r="A18" s="13" t="s">
        <v>12</v>
      </c>
      <c r="B18" s="2">
        <v>511</v>
      </c>
      <c r="C18" s="2">
        <v>437</v>
      </c>
      <c r="D18" s="2">
        <v>538</v>
      </c>
      <c r="E18" s="2">
        <v>580</v>
      </c>
      <c r="F18" s="2">
        <v>617</v>
      </c>
      <c r="G18" s="2">
        <v>647</v>
      </c>
      <c r="H18" s="2">
        <v>654</v>
      </c>
      <c r="I18" s="2">
        <v>785</v>
      </c>
      <c r="J18" s="2">
        <v>685</v>
      </c>
      <c r="K18" s="2">
        <v>792</v>
      </c>
      <c r="L18" s="2">
        <v>752</v>
      </c>
      <c r="M18" s="2">
        <v>651</v>
      </c>
      <c r="N18" s="2">
        <v>721</v>
      </c>
      <c r="O18" s="2">
        <v>768</v>
      </c>
      <c r="P18" s="2">
        <v>766</v>
      </c>
      <c r="Q18" s="21"/>
    </row>
    <row r="19" spans="1:21" x14ac:dyDescent="0.25">
      <c r="A19" s="14" t="s">
        <v>13</v>
      </c>
      <c r="B19" s="3">
        <v>2147</v>
      </c>
      <c r="C19" s="3">
        <v>1949</v>
      </c>
      <c r="D19" s="3">
        <v>2000</v>
      </c>
      <c r="E19" s="3">
        <v>2060</v>
      </c>
      <c r="F19" s="3">
        <v>2214</v>
      </c>
      <c r="G19" s="3">
        <v>2241</v>
      </c>
      <c r="H19" s="3">
        <v>2326</v>
      </c>
      <c r="I19" s="3">
        <v>2399</v>
      </c>
      <c r="J19" s="3">
        <v>2428</v>
      </c>
      <c r="K19" s="3">
        <v>2512</v>
      </c>
      <c r="L19" s="3">
        <v>2527</v>
      </c>
      <c r="M19" s="3">
        <v>2419</v>
      </c>
      <c r="N19" s="3">
        <v>2497</v>
      </c>
      <c r="O19" s="3">
        <v>2540</v>
      </c>
      <c r="P19" s="3">
        <v>2578</v>
      </c>
      <c r="Q19" s="21"/>
    </row>
    <row r="20" spans="1:21" x14ac:dyDescent="0.25">
      <c r="A20" s="13" t="s">
        <v>14</v>
      </c>
      <c r="B20" s="2">
        <v>3249</v>
      </c>
      <c r="C20" s="2">
        <v>2773</v>
      </c>
      <c r="D20" s="2">
        <v>2999</v>
      </c>
      <c r="E20" s="2">
        <v>3101</v>
      </c>
      <c r="F20" s="2">
        <v>3223</v>
      </c>
      <c r="G20" s="2">
        <v>3183</v>
      </c>
      <c r="H20" s="2">
        <v>3386</v>
      </c>
      <c r="I20" s="2">
        <v>3585</v>
      </c>
      <c r="J20" s="2">
        <v>3401</v>
      </c>
      <c r="K20" s="2">
        <v>3428</v>
      </c>
      <c r="L20" s="2">
        <v>3430</v>
      </c>
      <c r="M20" s="2">
        <v>3327</v>
      </c>
      <c r="N20" s="2">
        <v>3574</v>
      </c>
      <c r="O20" s="2">
        <v>3622</v>
      </c>
      <c r="P20" s="2">
        <v>3457</v>
      </c>
      <c r="Q20" s="21"/>
    </row>
    <row r="21" spans="1:21" x14ac:dyDescent="0.25">
      <c r="A21" s="14" t="s">
        <v>15</v>
      </c>
      <c r="B21" s="3">
        <v>299</v>
      </c>
      <c r="C21" s="3">
        <v>264</v>
      </c>
      <c r="D21" s="3">
        <v>283</v>
      </c>
      <c r="E21" s="3">
        <v>304</v>
      </c>
      <c r="F21" s="3">
        <v>288</v>
      </c>
      <c r="G21" s="3">
        <v>284</v>
      </c>
      <c r="H21" s="3">
        <v>292</v>
      </c>
      <c r="I21" s="3">
        <v>300</v>
      </c>
      <c r="J21" s="3">
        <v>315</v>
      </c>
      <c r="K21" s="3">
        <v>318</v>
      </c>
      <c r="L21" s="3">
        <v>345</v>
      </c>
      <c r="M21" s="3">
        <v>328</v>
      </c>
      <c r="N21" s="3">
        <v>313</v>
      </c>
      <c r="O21" s="3">
        <v>346</v>
      </c>
      <c r="P21" s="3">
        <v>326</v>
      </c>
      <c r="Q21" s="21"/>
    </row>
    <row r="22" spans="1:21" x14ac:dyDescent="0.25">
      <c r="A22" s="13" t="s">
        <v>16</v>
      </c>
      <c r="B22" s="2">
        <v>925</v>
      </c>
      <c r="C22" s="2">
        <v>849</v>
      </c>
      <c r="D22" s="2">
        <v>984</v>
      </c>
      <c r="E22" s="2">
        <v>1005</v>
      </c>
      <c r="F22" s="2">
        <v>1086</v>
      </c>
      <c r="G22" s="2">
        <v>1029</v>
      </c>
      <c r="H22" s="2">
        <v>952</v>
      </c>
      <c r="I22" s="2">
        <v>1218</v>
      </c>
      <c r="J22" s="2">
        <v>1167</v>
      </c>
      <c r="K22" s="2">
        <v>1245</v>
      </c>
      <c r="L22" s="2">
        <v>1200</v>
      </c>
      <c r="M22" s="2">
        <v>1129</v>
      </c>
      <c r="N22" s="2">
        <v>1133</v>
      </c>
      <c r="O22" s="2">
        <v>1206</v>
      </c>
      <c r="P22" s="2">
        <v>1179</v>
      </c>
      <c r="Q22" s="21"/>
    </row>
    <row r="23" spans="1:21" x14ac:dyDescent="0.25">
      <c r="A23" s="14" t="s">
        <v>17</v>
      </c>
      <c r="B23" s="3">
        <v>710</v>
      </c>
      <c r="C23" s="3">
        <v>689</v>
      </c>
      <c r="D23" s="3">
        <v>696</v>
      </c>
      <c r="E23" s="3">
        <v>688</v>
      </c>
      <c r="F23" s="3">
        <v>769</v>
      </c>
      <c r="G23" s="3">
        <v>799</v>
      </c>
      <c r="H23" s="3">
        <v>813</v>
      </c>
      <c r="I23" s="3">
        <v>889</v>
      </c>
      <c r="J23" s="3">
        <v>831</v>
      </c>
      <c r="K23" s="3">
        <v>859</v>
      </c>
      <c r="L23" s="3">
        <v>808</v>
      </c>
      <c r="M23" s="3">
        <v>821</v>
      </c>
      <c r="N23" s="3">
        <v>813</v>
      </c>
      <c r="O23" s="3">
        <v>862</v>
      </c>
      <c r="P23" s="3">
        <v>911</v>
      </c>
      <c r="Q23" s="21"/>
    </row>
    <row r="24" spans="1:21" x14ac:dyDescent="0.25">
      <c r="A24" s="13" t="s">
        <v>37</v>
      </c>
      <c r="B24" s="2">
        <f>47+68</f>
        <v>115</v>
      </c>
      <c r="C24" s="2">
        <f>2+119</f>
        <v>121</v>
      </c>
      <c r="D24" s="2">
        <f>5+91</f>
        <v>96</v>
      </c>
      <c r="E24" s="2">
        <f>3+128</f>
        <v>131</v>
      </c>
      <c r="F24" s="2">
        <f>9+77</f>
        <v>86</v>
      </c>
      <c r="G24" s="2">
        <f>72+38</f>
        <v>110</v>
      </c>
      <c r="H24" s="2">
        <f>45+64</f>
        <v>109</v>
      </c>
      <c r="I24" s="2">
        <f>77+53</f>
        <v>130</v>
      </c>
      <c r="J24" s="2">
        <f>91+60</f>
        <v>151</v>
      </c>
      <c r="K24" s="2">
        <f>85+19</f>
        <v>104</v>
      </c>
      <c r="L24" s="2">
        <f>124+21</f>
        <v>145</v>
      </c>
      <c r="M24" s="2">
        <v>89</v>
      </c>
      <c r="N24" s="2">
        <v>82</v>
      </c>
      <c r="O24" s="2">
        <v>127</v>
      </c>
      <c r="P24" s="2">
        <f>127+9</f>
        <v>136</v>
      </c>
      <c r="Q24" s="21"/>
    </row>
    <row r="25" spans="1:21" x14ac:dyDescent="0.25">
      <c r="A25" s="1" t="s">
        <v>0</v>
      </c>
      <c r="B25" s="5">
        <f t="shared" ref="B25:L25" si="0">SUM(B6:B24)</f>
        <v>29927</v>
      </c>
      <c r="C25" s="5">
        <f t="shared" si="0"/>
        <v>27781</v>
      </c>
      <c r="D25" s="5">
        <f t="shared" si="0"/>
        <v>28705</v>
      </c>
      <c r="E25" s="5">
        <f t="shared" si="0"/>
        <v>30539</v>
      </c>
      <c r="F25" s="5">
        <f t="shared" si="0"/>
        <v>31525</v>
      </c>
      <c r="G25" s="5">
        <f t="shared" si="0"/>
        <v>32282</v>
      </c>
      <c r="H25" s="5">
        <f t="shared" si="0"/>
        <v>33014</v>
      </c>
      <c r="I25" s="5">
        <f t="shared" si="0"/>
        <v>34891</v>
      </c>
      <c r="J25" s="5">
        <f t="shared" si="0"/>
        <v>34473</v>
      </c>
      <c r="K25" s="5">
        <f t="shared" si="0"/>
        <v>34181</v>
      </c>
      <c r="L25" s="5">
        <f t="shared" si="0"/>
        <v>34254</v>
      </c>
      <c r="M25" s="5">
        <v>33105</v>
      </c>
      <c r="N25" s="5">
        <v>34530</v>
      </c>
      <c r="O25" s="5">
        <v>36131</v>
      </c>
      <c r="P25" s="5">
        <f>+SUM(P6:P24)</f>
        <v>35515</v>
      </c>
      <c r="Q25" s="21"/>
    </row>
    <row r="26" spans="1:21" s="20" customFormat="1" ht="15" customHeight="1" x14ac:dyDescent="0.25">
      <c r="A26" s="40" t="s">
        <v>41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Q26" s="21"/>
    </row>
    <row r="27" spans="1:2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1" ht="6.75" customHeight="1" x14ac:dyDescent="0.25">
      <c r="A28" s="2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21" x14ac:dyDescent="0.25">
      <c r="A29" s="2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" customHeight="1" x14ac:dyDescent="0.25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A31" s="24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" customHeight="1" x14ac:dyDescent="0.25">
      <c r="A32" s="24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x14ac:dyDescent="0.25">
      <c r="A33" s="24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x14ac:dyDescent="0.25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x14ac:dyDescent="0.25">
      <c r="A35" s="2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x14ac:dyDescent="0.25">
      <c r="A36" s="2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x14ac:dyDescent="0.25">
      <c r="A37" s="2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x14ac:dyDescent="0.25">
      <c r="A38" s="2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25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x14ac:dyDescent="0.25">
      <c r="A40" s="2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x14ac:dyDescent="0.25">
      <c r="A41" s="2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25">
      <c r="A42" s="24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x14ac:dyDescent="0.25">
      <c r="A43" s="24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25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x14ac:dyDescent="0.25">
      <c r="A45" s="24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x14ac:dyDescent="0.25">
      <c r="A46" s="24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x14ac:dyDescent="0.25">
      <c r="A47" s="24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Q47" s="22"/>
      <c r="R47" s="22"/>
      <c r="S47" s="22"/>
      <c r="T47" s="22"/>
      <c r="U47" s="22"/>
    </row>
    <row r="48" spans="1:21" x14ac:dyDescent="0.25">
      <c r="A48" s="24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21" x14ac:dyDescent="0.25">
      <c r="A49" s="24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21" x14ac:dyDescent="0.25">
      <c r="A50" s="2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x14ac:dyDescent="0.25">
      <c r="A51" s="2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x14ac:dyDescent="0.25">
      <c r="A52" s="2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x14ac:dyDescent="0.25">
      <c r="A53" s="24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x14ac:dyDescent="0.25">
      <c r="Q54" s="22"/>
      <c r="R54" s="22"/>
      <c r="S54" s="22"/>
      <c r="T54" s="22"/>
      <c r="U54" s="22"/>
    </row>
  </sheetData>
  <mergeCells count="4">
    <mergeCell ref="A4:A5"/>
    <mergeCell ref="A26:O26"/>
    <mergeCell ref="B4:P4"/>
    <mergeCell ref="A1:P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3" sqref="A3"/>
    </sheetView>
  </sheetViews>
  <sheetFormatPr baseColWidth="10" defaultRowHeight="15" x14ac:dyDescent="0.25"/>
  <cols>
    <col min="1" max="1" width="10.7109375" style="26" customWidth="1"/>
    <col min="2" max="6" width="11.42578125" style="27"/>
    <col min="7" max="7" width="11.42578125" style="26"/>
    <col min="8" max="16384" width="11.42578125" style="27"/>
  </cols>
  <sheetData>
    <row r="1" spans="1:8" s="25" customFormat="1" ht="18.75" x14ac:dyDescent="0.3">
      <c r="A1" s="41" t="s">
        <v>46</v>
      </c>
      <c r="B1" s="41"/>
      <c r="C1" s="41"/>
      <c r="D1" s="41"/>
      <c r="E1" s="41"/>
      <c r="F1" s="41"/>
      <c r="G1" s="41"/>
    </row>
    <row r="2" spans="1:8" s="25" customFormat="1" ht="18.75" x14ac:dyDescent="0.3">
      <c r="A2" s="41"/>
      <c r="B2" s="41"/>
      <c r="C2" s="41"/>
      <c r="D2" s="41"/>
      <c r="E2" s="41"/>
      <c r="F2" s="41"/>
      <c r="G2" s="41"/>
    </row>
    <row r="3" spans="1:8" ht="9" customHeight="1" x14ac:dyDescent="0.25"/>
    <row r="4" spans="1:8" s="26" customFormat="1" x14ac:dyDescent="0.25">
      <c r="A4" s="36" t="s">
        <v>24</v>
      </c>
      <c r="B4" s="42" t="s">
        <v>35</v>
      </c>
      <c r="C4" s="42"/>
      <c r="D4" s="42"/>
      <c r="E4" s="42"/>
      <c r="F4" s="42"/>
      <c r="G4" s="42"/>
    </row>
    <row r="5" spans="1:8" s="26" customFormat="1" x14ac:dyDescent="0.25">
      <c r="A5" s="36"/>
      <c r="B5" s="10" t="s">
        <v>20</v>
      </c>
      <c r="C5" s="10" t="s">
        <v>21</v>
      </c>
      <c r="D5" s="10" t="s">
        <v>22</v>
      </c>
      <c r="E5" s="10" t="s">
        <v>23</v>
      </c>
      <c r="F5" s="10" t="s">
        <v>18</v>
      </c>
      <c r="G5" s="10" t="s">
        <v>0</v>
      </c>
    </row>
    <row r="6" spans="1:8" x14ac:dyDescent="0.25">
      <c r="A6" s="11">
        <v>2001</v>
      </c>
      <c r="B6" s="6">
        <v>15849</v>
      </c>
      <c r="C6" s="6">
        <v>13777</v>
      </c>
      <c r="D6" s="6">
        <v>254</v>
      </c>
      <c r="E6" s="6">
        <v>20</v>
      </c>
      <c r="F6" s="6">
        <v>27</v>
      </c>
      <c r="G6" s="7">
        <f>SUM(B6:F6)</f>
        <v>29927</v>
      </c>
    </row>
    <row r="7" spans="1:8" x14ac:dyDescent="0.25">
      <c r="A7" s="12">
        <v>2002</v>
      </c>
      <c r="B7" s="8">
        <v>16218</v>
      </c>
      <c r="C7" s="8">
        <v>11339</v>
      </c>
      <c r="D7" s="8">
        <v>168</v>
      </c>
      <c r="E7" s="8">
        <v>4</v>
      </c>
      <c r="F7" s="8">
        <v>52</v>
      </c>
      <c r="G7" s="9">
        <f t="shared" ref="G7:G20" si="0">SUM(B7:F7)</f>
        <v>27781</v>
      </c>
    </row>
    <row r="8" spans="1:8" x14ac:dyDescent="0.25">
      <c r="A8" s="11">
        <v>2003</v>
      </c>
      <c r="B8" s="6">
        <v>16434</v>
      </c>
      <c r="C8" s="6">
        <v>12037</v>
      </c>
      <c r="D8" s="6">
        <v>173</v>
      </c>
      <c r="E8" s="6">
        <v>4</v>
      </c>
      <c r="F8" s="6">
        <v>57</v>
      </c>
      <c r="G8" s="7">
        <f t="shared" si="0"/>
        <v>28705</v>
      </c>
    </row>
    <row r="9" spans="1:8" x14ac:dyDescent="0.25">
      <c r="A9" s="12">
        <v>2004</v>
      </c>
      <c r="B9" s="8">
        <v>16514</v>
      </c>
      <c r="C9" s="8">
        <v>13715</v>
      </c>
      <c r="D9" s="8">
        <v>245</v>
      </c>
      <c r="E9" s="8">
        <v>2</v>
      </c>
      <c r="F9" s="8">
        <v>63</v>
      </c>
      <c r="G9" s="9">
        <f t="shared" si="0"/>
        <v>30539</v>
      </c>
    </row>
    <row r="10" spans="1:8" x14ac:dyDescent="0.25">
      <c r="A10" s="11">
        <v>2005</v>
      </c>
      <c r="B10" s="6">
        <v>16329</v>
      </c>
      <c r="C10" s="6">
        <v>14889</v>
      </c>
      <c r="D10" s="6">
        <v>241</v>
      </c>
      <c r="E10" s="6">
        <v>6</v>
      </c>
      <c r="F10" s="6">
        <v>60</v>
      </c>
      <c r="G10" s="7">
        <f t="shared" si="0"/>
        <v>31525</v>
      </c>
    </row>
    <row r="11" spans="1:8" x14ac:dyDescent="0.25">
      <c r="A11" s="12">
        <v>2006</v>
      </c>
      <c r="B11" s="8">
        <v>16416</v>
      </c>
      <c r="C11" s="8">
        <v>15609</v>
      </c>
      <c r="D11" s="8">
        <v>234</v>
      </c>
      <c r="E11" s="8">
        <v>8</v>
      </c>
      <c r="F11" s="8">
        <v>15</v>
      </c>
      <c r="G11" s="9">
        <f t="shared" si="0"/>
        <v>32282</v>
      </c>
    </row>
    <row r="12" spans="1:8" x14ac:dyDescent="0.25">
      <c r="A12" s="11">
        <v>2007</v>
      </c>
      <c r="B12" s="6">
        <v>16585</v>
      </c>
      <c r="C12" s="6">
        <v>16209</v>
      </c>
      <c r="D12" s="6">
        <v>184</v>
      </c>
      <c r="E12" s="6">
        <v>7</v>
      </c>
      <c r="F12" s="6">
        <v>29</v>
      </c>
      <c r="G12" s="7">
        <f t="shared" si="0"/>
        <v>33014</v>
      </c>
    </row>
    <row r="13" spans="1:8" x14ac:dyDescent="0.25">
      <c r="A13" s="12">
        <v>2008</v>
      </c>
      <c r="B13" s="8">
        <v>17157</v>
      </c>
      <c r="C13" s="8">
        <v>17565</v>
      </c>
      <c r="D13" s="8">
        <v>135</v>
      </c>
      <c r="E13" s="8">
        <v>7</v>
      </c>
      <c r="F13" s="8">
        <v>27</v>
      </c>
      <c r="G13" s="9">
        <f t="shared" si="0"/>
        <v>34891</v>
      </c>
    </row>
    <row r="14" spans="1:8" x14ac:dyDescent="0.25">
      <c r="A14" s="11">
        <v>2009</v>
      </c>
      <c r="B14" s="6">
        <v>17136</v>
      </c>
      <c r="C14" s="6">
        <v>17218</v>
      </c>
      <c r="D14" s="6">
        <v>74</v>
      </c>
      <c r="E14" s="6">
        <v>6</v>
      </c>
      <c r="F14" s="6">
        <v>39</v>
      </c>
      <c r="G14" s="7">
        <f>SUM(B14:F14)</f>
        <v>34473</v>
      </c>
    </row>
    <row r="15" spans="1:8" x14ac:dyDescent="0.25">
      <c r="A15" s="12">
        <v>2010</v>
      </c>
      <c r="B15" s="8">
        <v>17055</v>
      </c>
      <c r="C15" s="8">
        <v>17036</v>
      </c>
      <c r="D15" s="8">
        <v>72</v>
      </c>
      <c r="E15" s="8">
        <v>6</v>
      </c>
      <c r="F15" s="8">
        <v>12</v>
      </c>
      <c r="G15" s="9">
        <f>SUM(B15:F15)</f>
        <v>34181</v>
      </c>
    </row>
    <row r="16" spans="1:8" x14ac:dyDescent="0.25">
      <c r="A16" s="11">
        <v>2011</v>
      </c>
      <c r="B16" s="6">
        <v>17080</v>
      </c>
      <c r="C16" s="6">
        <v>17078</v>
      </c>
      <c r="D16" s="6">
        <v>82</v>
      </c>
      <c r="E16" s="6">
        <v>4</v>
      </c>
      <c r="F16" s="6">
        <v>10</v>
      </c>
      <c r="G16" s="7">
        <f t="shared" si="0"/>
        <v>34254</v>
      </c>
      <c r="H16" s="28"/>
    </row>
    <row r="17" spans="1:8" x14ac:dyDescent="0.25">
      <c r="A17" s="12" t="s">
        <v>38</v>
      </c>
      <c r="B17" s="8">
        <v>16252</v>
      </c>
      <c r="C17" s="8">
        <v>16806</v>
      </c>
      <c r="D17" s="8">
        <v>42</v>
      </c>
      <c r="E17" s="8" t="s">
        <v>40</v>
      </c>
      <c r="F17" s="8">
        <v>5</v>
      </c>
      <c r="G17" s="9">
        <f>SUM(B17:F17)</f>
        <v>33105</v>
      </c>
      <c r="H17" s="28"/>
    </row>
    <row r="18" spans="1:8" x14ac:dyDescent="0.25">
      <c r="A18" s="11" t="s">
        <v>39</v>
      </c>
      <c r="B18" s="6">
        <v>17535</v>
      </c>
      <c r="C18" s="6">
        <v>16923</v>
      </c>
      <c r="D18" s="6">
        <v>62</v>
      </c>
      <c r="E18" s="6">
        <v>3</v>
      </c>
      <c r="F18" s="6">
        <v>7</v>
      </c>
      <c r="G18" s="7">
        <f t="shared" si="0"/>
        <v>34530</v>
      </c>
      <c r="H18" s="28"/>
    </row>
    <row r="19" spans="1:8" x14ac:dyDescent="0.25">
      <c r="A19" s="12" t="s">
        <v>44</v>
      </c>
      <c r="B19" s="8">
        <v>18852</v>
      </c>
      <c r="C19" s="8">
        <v>17229</v>
      </c>
      <c r="D19" s="8">
        <v>43</v>
      </c>
      <c r="E19" s="8">
        <v>4</v>
      </c>
      <c r="F19" s="8">
        <v>3</v>
      </c>
      <c r="G19" s="9">
        <f>SUM(B19:F19)</f>
        <v>36131</v>
      </c>
      <c r="H19" s="28"/>
    </row>
    <row r="20" spans="1:8" x14ac:dyDescent="0.25">
      <c r="A20" s="11" t="s">
        <v>45</v>
      </c>
      <c r="B20" s="6">
        <v>19009</v>
      </c>
      <c r="C20" s="6">
        <v>16460</v>
      </c>
      <c r="D20" s="6">
        <v>29</v>
      </c>
      <c r="E20" s="6">
        <v>5</v>
      </c>
      <c r="F20" s="6">
        <v>12</v>
      </c>
      <c r="G20" s="7">
        <f t="shared" si="0"/>
        <v>35515</v>
      </c>
      <c r="H20" s="28"/>
    </row>
    <row r="21" spans="1:8" s="29" customFormat="1" x14ac:dyDescent="0.25">
      <c r="A21" s="43" t="s">
        <v>41</v>
      </c>
      <c r="B21" s="43"/>
      <c r="C21" s="43"/>
      <c r="D21" s="43"/>
      <c r="E21" s="43"/>
      <c r="F21" s="43"/>
      <c r="G21" s="43"/>
    </row>
    <row r="22" spans="1:8" x14ac:dyDescent="0.25">
      <c r="A22" s="44"/>
      <c r="B22" s="44"/>
      <c r="C22" s="44"/>
      <c r="D22" s="44"/>
      <c r="E22" s="44"/>
      <c r="F22" s="44"/>
      <c r="G22" s="44"/>
    </row>
    <row r="23" spans="1:8" x14ac:dyDescent="0.25">
      <c r="B23" s="30"/>
      <c r="C23" s="30"/>
      <c r="D23" s="30"/>
      <c r="E23" s="30"/>
      <c r="F23" s="30"/>
    </row>
    <row r="24" spans="1:8" x14ac:dyDescent="0.25">
      <c r="B24" s="30"/>
      <c r="C24" s="30"/>
      <c r="D24" s="30"/>
      <c r="E24" s="30"/>
      <c r="F24" s="30"/>
    </row>
    <row r="25" spans="1:8" x14ac:dyDescent="0.25">
      <c r="B25" s="31"/>
      <c r="C25" s="31"/>
      <c r="D25" s="31"/>
      <c r="E25" s="31"/>
      <c r="F25" s="31"/>
      <c r="G25" s="32"/>
    </row>
    <row r="26" spans="1:8" x14ac:dyDescent="0.25">
      <c r="B26" s="30"/>
      <c r="C26" s="30"/>
      <c r="D26" s="30"/>
      <c r="E26" s="30"/>
      <c r="F26" s="30"/>
    </row>
    <row r="27" spans="1:8" x14ac:dyDescent="0.25">
      <c r="B27" s="30"/>
      <c r="C27" s="30"/>
      <c r="D27" s="30"/>
      <c r="E27" s="30"/>
      <c r="F27" s="30"/>
    </row>
    <row r="28" spans="1:8" x14ac:dyDescent="0.25">
      <c r="B28" s="30"/>
      <c r="C28" s="30"/>
      <c r="D28" s="30"/>
      <c r="E28" s="30"/>
      <c r="F28" s="30"/>
    </row>
    <row r="29" spans="1:8" x14ac:dyDescent="0.25">
      <c r="B29" s="30"/>
      <c r="C29" s="30"/>
      <c r="D29" s="30"/>
      <c r="E29" s="30"/>
      <c r="F29" s="30"/>
    </row>
    <row r="31" spans="1:8" x14ac:dyDescent="0.25">
      <c r="B31" s="30"/>
      <c r="C31" s="30"/>
      <c r="D31" s="30"/>
      <c r="E31" s="30"/>
      <c r="F31" s="30"/>
    </row>
  </sheetData>
  <mergeCells count="4">
    <mergeCell ref="B4:G4"/>
    <mergeCell ref="A4:A5"/>
    <mergeCell ref="A1:G2"/>
    <mergeCell ref="A21:G2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3" sqref="A3"/>
    </sheetView>
  </sheetViews>
  <sheetFormatPr baseColWidth="10" defaultRowHeight="15" x14ac:dyDescent="0.25"/>
  <cols>
    <col min="1" max="1" width="10.7109375" style="33" customWidth="1"/>
    <col min="2" max="11" width="10.28515625" style="33" customWidth="1"/>
    <col min="12" max="12" width="10.28515625" style="34" customWidth="1"/>
    <col min="13" max="16384" width="11.42578125" style="33"/>
  </cols>
  <sheetData>
    <row r="1" spans="1:12" s="18" customFormat="1" ht="18.75" x14ac:dyDescent="0.25">
      <c r="A1" s="41" t="s">
        <v>47</v>
      </c>
      <c r="B1" s="41"/>
      <c r="C1" s="41"/>
      <c r="D1" s="41"/>
      <c r="E1" s="41"/>
      <c r="F1" s="41"/>
      <c r="G1" s="41"/>
      <c r="H1" s="48"/>
      <c r="I1" s="48"/>
      <c r="J1" s="48"/>
      <c r="K1" s="48"/>
      <c r="L1" s="48"/>
    </row>
    <row r="2" spans="1:12" s="18" customFormat="1" ht="18.75" x14ac:dyDescent="0.25">
      <c r="A2" s="41"/>
      <c r="B2" s="41"/>
      <c r="C2" s="41"/>
      <c r="D2" s="41"/>
      <c r="E2" s="41"/>
      <c r="F2" s="41"/>
      <c r="G2" s="41"/>
      <c r="H2" s="48"/>
      <c r="I2" s="48"/>
      <c r="J2" s="48"/>
      <c r="K2" s="48"/>
      <c r="L2" s="48"/>
    </row>
    <row r="3" spans="1:12" ht="9" customHeight="1" x14ac:dyDescent="0.25"/>
    <row r="4" spans="1:12" s="34" customFormat="1" x14ac:dyDescent="0.25">
      <c r="A4" s="45" t="s">
        <v>24</v>
      </c>
      <c r="B4" s="45" t="s">
        <v>25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s="35" customFormat="1" x14ac:dyDescent="0.25">
      <c r="A5" s="45"/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33</v>
      </c>
      <c r="J5" s="4" t="s">
        <v>34</v>
      </c>
      <c r="K5" s="4" t="s">
        <v>18</v>
      </c>
      <c r="L5" s="4" t="s">
        <v>0</v>
      </c>
    </row>
    <row r="6" spans="1:12" x14ac:dyDescent="0.25">
      <c r="A6" s="11">
        <v>2001</v>
      </c>
      <c r="B6" s="6">
        <v>135</v>
      </c>
      <c r="C6" s="6">
        <v>4358</v>
      </c>
      <c r="D6" s="6">
        <v>8421</v>
      </c>
      <c r="E6" s="6">
        <v>7794</v>
      </c>
      <c r="F6" s="6">
        <v>5416</v>
      </c>
      <c r="G6" s="6">
        <v>2769</v>
      </c>
      <c r="H6" s="6">
        <v>801</v>
      </c>
      <c r="I6" s="6">
        <v>61</v>
      </c>
      <c r="J6" s="6">
        <v>9</v>
      </c>
      <c r="K6" s="6">
        <v>163</v>
      </c>
      <c r="L6" s="7">
        <f>SUM(B6:K6)</f>
        <v>29927</v>
      </c>
    </row>
    <row r="7" spans="1:12" x14ac:dyDescent="0.25">
      <c r="A7" s="12">
        <v>2002</v>
      </c>
      <c r="B7" s="8">
        <v>116</v>
      </c>
      <c r="C7" s="8">
        <v>3809</v>
      </c>
      <c r="D7" s="8">
        <v>7803</v>
      </c>
      <c r="E7" s="8">
        <v>7272</v>
      </c>
      <c r="F7" s="8">
        <v>5248</v>
      </c>
      <c r="G7" s="8">
        <v>2544</v>
      </c>
      <c r="H7" s="8">
        <v>765</v>
      </c>
      <c r="I7" s="8">
        <v>50</v>
      </c>
      <c r="J7" s="8">
        <v>10</v>
      </c>
      <c r="K7" s="8">
        <v>164</v>
      </c>
      <c r="L7" s="9">
        <f t="shared" ref="L7:L16" si="0">SUM(B7:K7)</f>
        <v>27781</v>
      </c>
    </row>
    <row r="8" spans="1:12" x14ac:dyDescent="0.25">
      <c r="A8" s="11">
        <v>2003</v>
      </c>
      <c r="B8" s="6">
        <v>111</v>
      </c>
      <c r="C8" s="6">
        <v>3915</v>
      </c>
      <c r="D8" s="6">
        <v>7799</v>
      </c>
      <c r="E8" s="6">
        <v>7525</v>
      </c>
      <c r="F8" s="6">
        <v>5608</v>
      </c>
      <c r="G8" s="6">
        <v>2713</v>
      </c>
      <c r="H8" s="6">
        <v>797</v>
      </c>
      <c r="I8" s="6">
        <v>49</v>
      </c>
      <c r="J8" s="6">
        <v>0</v>
      </c>
      <c r="K8" s="6">
        <v>188</v>
      </c>
      <c r="L8" s="7">
        <f t="shared" si="0"/>
        <v>28705</v>
      </c>
    </row>
    <row r="9" spans="1:12" x14ac:dyDescent="0.25">
      <c r="A9" s="12">
        <v>2004</v>
      </c>
      <c r="B9" s="8">
        <v>90</v>
      </c>
      <c r="C9" s="8">
        <v>4186</v>
      </c>
      <c r="D9" s="8">
        <v>8275</v>
      </c>
      <c r="E9" s="8">
        <v>8181</v>
      </c>
      <c r="F9" s="8">
        <v>5972</v>
      </c>
      <c r="G9" s="8">
        <v>2837</v>
      </c>
      <c r="H9" s="8">
        <v>747</v>
      </c>
      <c r="I9" s="8">
        <v>55</v>
      </c>
      <c r="J9" s="8">
        <v>3</v>
      </c>
      <c r="K9" s="8">
        <v>193</v>
      </c>
      <c r="L9" s="9">
        <f t="shared" si="0"/>
        <v>30539</v>
      </c>
    </row>
    <row r="10" spans="1:12" x14ac:dyDescent="0.25">
      <c r="A10" s="11">
        <v>2005</v>
      </c>
      <c r="B10" s="6">
        <v>107</v>
      </c>
      <c r="C10" s="6">
        <v>4548</v>
      </c>
      <c r="D10" s="6">
        <v>8088</v>
      </c>
      <c r="E10" s="6">
        <v>8382</v>
      </c>
      <c r="F10" s="6">
        <v>6361</v>
      </c>
      <c r="G10" s="6">
        <v>3011</v>
      </c>
      <c r="H10" s="6">
        <v>847</v>
      </c>
      <c r="I10" s="6">
        <v>43</v>
      </c>
      <c r="J10" s="6">
        <v>2</v>
      </c>
      <c r="K10" s="6">
        <v>136</v>
      </c>
      <c r="L10" s="7">
        <f t="shared" si="0"/>
        <v>31525</v>
      </c>
    </row>
    <row r="11" spans="1:12" x14ac:dyDescent="0.25">
      <c r="A11" s="12">
        <v>2006</v>
      </c>
      <c r="B11" s="8">
        <v>103</v>
      </c>
      <c r="C11" s="8">
        <v>4838</v>
      </c>
      <c r="D11" s="8">
        <v>8294</v>
      </c>
      <c r="E11" s="8">
        <v>8406</v>
      </c>
      <c r="F11" s="8">
        <v>6646</v>
      </c>
      <c r="G11" s="8">
        <v>3075</v>
      </c>
      <c r="H11" s="8">
        <v>798</v>
      </c>
      <c r="I11" s="8">
        <v>55</v>
      </c>
      <c r="J11" s="8">
        <v>4</v>
      </c>
      <c r="K11" s="8">
        <v>63</v>
      </c>
      <c r="L11" s="9">
        <f t="shared" si="0"/>
        <v>32282</v>
      </c>
    </row>
    <row r="12" spans="1:12" x14ac:dyDescent="0.25">
      <c r="A12" s="11">
        <v>2007</v>
      </c>
      <c r="B12" s="6">
        <v>112</v>
      </c>
      <c r="C12" s="6">
        <v>5054</v>
      </c>
      <c r="D12" s="6">
        <v>8461</v>
      </c>
      <c r="E12" s="6">
        <v>8610</v>
      </c>
      <c r="F12" s="6">
        <v>6559</v>
      </c>
      <c r="G12" s="6">
        <v>3282</v>
      </c>
      <c r="H12" s="6">
        <v>804</v>
      </c>
      <c r="I12" s="6">
        <v>60</v>
      </c>
      <c r="J12" s="6">
        <v>1</v>
      </c>
      <c r="K12" s="6">
        <v>71</v>
      </c>
      <c r="L12" s="7">
        <f t="shared" si="0"/>
        <v>33014</v>
      </c>
    </row>
    <row r="13" spans="1:12" x14ac:dyDescent="0.25">
      <c r="A13" s="12">
        <v>2008</v>
      </c>
      <c r="B13" s="8">
        <v>113</v>
      </c>
      <c r="C13" s="8">
        <v>5289</v>
      </c>
      <c r="D13" s="8">
        <v>8866</v>
      </c>
      <c r="E13" s="8">
        <v>8943</v>
      </c>
      <c r="F13" s="8">
        <v>7208</v>
      </c>
      <c r="G13" s="8">
        <v>3529</v>
      </c>
      <c r="H13" s="8">
        <v>840</v>
      </c>
      <c r="I13" s="8">
        <v>42</v>
      </c>
      <c r="J13" s="8">
        <v>3</v>
      </c>
      <c r="K13" s="8">
        <v>58</v>
      </c>
      <c r="L13" s="9">
        <f t="shared" si="0"/>
        <v>34891</v>
      </c>
    </row>
    <row r="14" spans="1:12" x14ac:dyDescent="0.25">
      <c r="A14" s="11">
        <v>2009</v>
      </c>
      <c r="B14" s="6">
        <v>106</v>
      </c>
      <c r="C14" s="6">
        <v>5360</v>
      </c>
      <c r="D14" s="6">
        <v>8769</v>
      </c>
      <c r="E14" s="6">
        <v>8441</v>
      </c>
      <c r="F14" s="6">
        <v>7307</v>
      </c>
      <c r="G14" s="6">
        <v>3521</v>
      </c>
      <c r="H14" s="6">
        <v>862</v>
      </c>
      <c r="I14" s="6">
        <v>31</v>
      </c>
      <c r="J14" s="6">
        <v>2</v>
      </c>
      <c r="K14" s="6">
        <v>74</v>
      </c>
      <c r="L14" s="7">
        <f t="shared" si="0"/>
        <v>34473</v>
      </c>
    </row>
    <row r="15" spans="1:12" x14ac:dyDescent="0.25">
      <c r="A15" s="12">
        <v>2010</v>
      </c>
      <c r="B15" s="8">
        <v>105</v>
      </c>
      <c r="C15" s="8">
        <v>5195</v>
      </c>
      <c r="D15" s="8">
        <v>8545</v>
      </c>
      <c r="E15" s="8">
        <v>8348</v>
      </c>
      <c r="F15" s="8">
        <v>7292</v>
      </c>
      <c r="G15" s="8">
        <v>3742</v>
      </c>
      <c r="H15" s="8">
        <v>877</v>
      </c>
      <c r="I15" s="8">
        <v>45</v>
      </c>
      <c r="J15" s="8">
        <v>3</v>
      </c>
      <c r="K15" s="8">
        <v>29</v>
      </c>
      <c r="L15" s="9">
        <f>SUM(B15:K15)</f>
        <v>34181</v>
      </c>
    </row>
    <row r="16" spans="1:12" x14ac:dyDescent="0.25">
      <c r="A16" s="11" t="s">
        <v>36</v>
      </c>
      <c r="B16" s="6">
        <v>107</v>
      </c>
      <c r="C16" s="6">
        <v>5229</v>
      </c>
      <c r="D16" s="6">
        <v>8809</v>
      </c>
      <c r="E16" s="6">
        <v>7954</v>
      </c>
      <c r="F16" s="6">
        <v>7481</v>
      </c>
      <c r="G16" s="6">
        <v>3733</v>
      </c>
      <c r="H16" s="6">
        <v>873</v>
      </c>
      <c r="I16" s="6">
        <v>40</v>
      </c>
      <c r="J16" s="6">
        <v>2</v>
      </c>
      <c r="K16" s="6">
        <v>26</v>
      </c>
      <c r="L16" s="7">
        <f t="shared" si="0"/>
        <v>34254</v>
      </c>
    </row>
    <row r="17" spans="1:12" x14ac:dyDescent="0.25">
      <c r="A17" s="12" t="s">
        <v>38</v>
      </c>
      <c r="B17" s="8">
        <v>81</v>
      </c>
      <c r="C17" s="8">
        <v>4999</v>
      </c>
      <c r="D17" s="8">
        <v>8366</v>
      </c>
      <c r="E17" s="8">
        <v>7808</v>
      </c>
      <c r="F17" s="8">
        <v>7264</v>
      </c>
      <c r="G17" s="8">
        <v>3652</v>
      </c>
      <c r="H17" s="8">
        <v>879</v>
      </c>
      <c r="I17" s="8">
        <v>49</v>
      </c>
      <c r="J17" s="8">
        <v>2</v>
      </c>
      <c r="K17" s="8">
        <v>5</v>
      </c>
      <c r="L17" s="9">
        <f>SUM(B17:K17)</f>
        <v>33105</v>
      </c>
    </row>
    <row r="18" spans="1:12" x14ac:dyDescent="0.25">
      <c r="A18" s="11" t="s">
        <v>39</v>
      </c>
      <c r="B18" s="6">
        <v>104</v>
      </c>
      <c r="C18" s="6">
        <v>5336</v>
      </c>
      <c r="D18" s="6">
        <v>8651</v>
      </c>
      <c r="E18" s="6">
        <v>8233</v>
      </c>
      <c r="F18" s="6">
        <v>7183</v>
      </c>
      <c r="G18" s="6">
        <v>3964</v>
      </c>
      <c r="H18" s="6">
        <v>1003</v>
      </c>
      <c r="I18" s="6">
        <v>49</v>
      </c>
      <c r="J18" s="6">
        <v>2</v>
      </c>
      <c r="K18" s="6">
        <v>5</v>
      </c>
      <c r="L18" s="7">
        <f t="shared" ref="L18" si="1">SUM(B18:K18)</f>
        <v>34530</v>
      </c>
    </row>
    <row r="19" spans="1:12" x14ac:dyDescent="0.25">
      <c r="A19" s="12" t="s">
        <v>44</v>
      </c>
      <c r="B19" s="8">
        <v>130</v>
      </c>
      <c r="C19" s="8">
        <v>5361</v>
      </c>
      <c r="D19" s="8">
        <v>9163</v>
      </c>
      <c r="E19" s="8">
        <v>8668</v>
      </c>
      <c r="F19" s="8">
        <v>7413</v>
      </c>
      <c r="G19" s="8">
        <v>4329</v>
      </c>
      <c r="H19" s="8">
        <v>1005</v>
      </c>
      <c r="I19" s="8">
        <v>49</v>
      </c>
      <c r="J19" s="8">
        <v>4</v>
      </c>
      <c r="K19" s="8">
        <v>9</v>
      </c>
      <c r="L19" s="9">
        <f>SUM(B19:K19)</f>
        <v>36131</v>
      </c>
    </row>
    <row r="20" spans="1:12" x14ac:dyDescent="0.25">
      <c r="A20" s="11" t="s">
        <v>45</v>
      </c>
      <c r="B20" s="6">
        <v>97</v>
      </c>
      <c r="C20" s="6">
        <v>4908</v>
      </c>
      <c r="D20" s="6">
        <v>9134</v>
      </c>
      <c r="E20" s="6">
        <v>8442</v>
      </c>
      <c r="F20" s="6">
        <v>7449</v>
      </c>
      <c r="G20" s="6">
        <v>4363</v>
      </c>
      <c r="H20" s="6">
        <v>1047</v>
      </c>
      <c r="I20" s="6">
        <v>65</v>
      </c>
      <c r="J20" s="6">
        <v>0</v>
      </c>
      <c r="K20" s="6">
        <v>10</v>
      </c>
      <c r="L20" s="7">
        <f t="shared" ref="L20" si="2">SUM(B20:K20)</f>
        <v>35515</v>
      </c>
    </row>
    <row r="21" spans="1:12" x14ac:dyDescent="0.25">
      <c r="A21" s="46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</sheetData>
  <mergeCells count="4">
    <mergeCell ref="B4:L4"/>
    <mergeCell ref="A4:A5"/>
    <mergeCell ref="A21:L22"/>
    <mergeCell ref="A1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NacimientosPorDepartamento</vt:lpstr>
      <vt:lpstr>NacimientosPorLugar</vt:lpstr>
      <vt:lpstr>NacimientosPorEdadMadre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</dc:creator>
  <cp:lastModifiedBy>Andrea</cp:lastModifiedBy>
  <cp:lastPrinted>2012-07-20T14:05:14Z</cp:lastPrinted>
  <dcterms:created xsi:type="dcterms:W3CDTF">2011-09-01T19:27:46Z</dcterms:created>
  <dcterms:modified xsi:type="dcterms:W3CDTF">2016-07-22T13:27:37Z</dcterms:modified>
</cp:coreProperties>
</file>